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631"/>
  </bookViews>
  <sheets>
    <sheet name="Documentation" sheetId="2" r:id="rId1"/>
    <sheet name="Chart" sheetId="3" r:id="rId2"/>
    <sheet name="Data" sheetId="4" r:id="rId3"/>
    <sheet name="Statistics" sheetId="6" r:id="rId4"/>
    <sheet name="Input_Data" sheetId="7" r:id="rId5"/>
    <sheet name="Periodograms" sheetId="8" r:id="rId6"/>
  </sheets>
  <definedNames>
    <definedName name="AgeBP">#REF!</definedName>
    <definedName name="Cell_125">Data!#REF!</definedName>
    <definedName name="Cell_125b">#REF!</definedName>
    <definedName name="Cell_13">#REF!</definedName>
    <definedName name="Cell_139">Data!#REF!</definedName>
    <definedName name="Cell_375">Data!#REF!</definedName>
    <definedName name="Cell_375b">#REF!</definedName>
    <definedName name="Cell_41">#REF!</definedName>
    <definedName name="Cell_417">Data!#REF!</definedName>
    <definedName name="Cell_End">#REF!</definedName>
    <definedName name="Cell_Last">Data!#REF!</definedName>
    <definedName name="KyrBP">Data!$B$2:$B$1048576</definedName>
    <definedName name="Peaks_125">Data!#REF!</definedName>
    <definedName name="Peaks_125b">#REF!</definedName>
    <definedName name="Peaks_13">#REF!</definedName>
    <definedName name="Peaks_139">Data!#REF!</definedName>
    <definedName name="Peaks_375">Data!#REF!</definedName>
    <definedName name="Peaks_375b">#REF!</definedName>
    <definedName name="Peaks_41">#REF!</definedName>
    <definedName name="Peaks_417">Data!#REF!</definedName>
    <definedName name="Peaks_End">#REF!</definedName>
    <definedName name="Peaks_Last">Data!#REF!</definedName>
    <definedName name="VADM">Data!$C$2:$C$1048576</definedName>
    <definedName name="Y_VADM">#REF!</definedName>
  </definedNames>
  <calcPr calcId="125725"/>
</workbook>
</file>

<file path=xl/calcChain.xml><?xml version="1.0" encoding="utf-8"?>
<calcChain xmlns="http://schemas.openxmlformats.org/spreadsheetml/2006/main">
  <c r="V5" i="3"/>
  <c r="V8" s="1"/>
  <c r="V11" s="1"/>
  <c r="V14" s="1"/>
  <c r="V17" s="1"/>
  <c r="V20" s="1"/>
  <c r="V23" s="1"/>
  <c r="V26" s="1"/>
  <c r="V29" s="1"/>
  <c r="V32" s="1"/>
  <c r="V35" s="1"/>
  <c r="U35"/>
  <c r="U32"/>
  <c r="U29"/>
  <c r="U26"/>
  <c r="U23"/>
  <c r="U20"/>
  <c r="U17"/>
  <c r="U14"/>
  <c r="U11"/>
  <c r="U8"/>
  <c r="AV4" i="4"/>
  <c r="AW4"/>
  <c r="AV5"/>
  <c r="AW5"/>
  <c r="AV6"/>
  <c r="AW6"/>
  <c r="AV7"/>
  <c r="AW7"/>
  <c r="AV8"/>
  <c r="AW8"/>
  <c r="AV9"/>
  <c r="AW9"/>
  <c r="AV10"/>
  <c r="AW10"/>
  <c r="AV11"/>
  <c r="AW11"/>
  <c r="AV12"/>
  <c r="AW12"/>
  <c r="AV13"/>
  <c r="AW13"/>
  <c r="AV14"/>
  <c r="AW14"/>
  <c r="AV15"/>
  <c r="AW15"/>
  <c r="AV16"/>
  <c r="AW16"/>
  <c r="AV17"/>
  <c r="AW17"/>
  <c r="AV18"/>
  <c r="AW18"/>
  <c r="AV19"/>
  <c r="AW19"/>
  <c r="AV20"/>
  <c r="AW20"/>
  <c r="AV21"/>
  <c r="AW21"/>
  <c r="AV22"/>
  <c r="AW22"/>
  <c r="AV23"/>
  <c r="AW23"/>
  <c r="AV24"/>
  <c r="AW24"/>
  <c r="AV25"/>
  <c r="AW25"/>
  <c r="AV26"/>
  <c r="AW26"/>
  <c r="AV27"/>
  <c r="AW27"/>
  <c r="AV28"/>
  <c r="AW28"/>
  <c r="AV29"/>
  <c r="AW29"/>
  <c r="AV30"/>
  <c r="AW30"/>
  <c r="AV31"/>
  <c r="AW31"/>
  <c r="AV32"/>
  <c r="AW32"/>
  <c r="AV33"/>
  <c r="AW33"/>
  <c r="AV34"/>
  <c r="AW34"/>
  <c r="AV35"/>
  <c r="AW35"/>
  <c r="AV36"/>
  <c r="AW36"/>
  <c r="AV37"/>
  <c r="AW37"/>
  <c r="AV38"/>
  <c r="AW38"/>
  <c r="AV39"/>
  <c r="AW39"/>
  <c r="AV40"/>
  <c r="AW40"/>
  <c r="AV41"/>
  <c r="AW41"/>
  <c r="AV42"/>
  <c r="AW42"/>
  <c r="AV43"/>
  <c r="AW43"/>
  <c r="AV44"/>
  <c r="AW44"/>
  <c r="AV45"/>
  <c r="AW45"/>
  <c r="AV46"/>
  <c r="AW46"/>
  <c r="AV47"/>
  <c r="AW47"/>
  <c r="AV48"/>
  <c r="AW48"/>
  <c r="AV49"/>
  <c r="AW49"/>
  <c r="AV50"/>
  <c r="AW50"/>
  <c r="AV51"/>
  <c r="AW51"/>
  <c r="AV52"/>
  <c r="AW52"/>
  <c r="AV53"/>
  <c r="AW53"/>
  <c r="AW3"/>
  <c r="AV3"/>
  <c r="AV2"/>
  <c r="AH4"/>
  <c r="AI4"/>
  <c r="AH5"/>
  <c r="AI5"/>
  <c r="AH6"/>
  <c r="AI6"/>
  <c r="AH7"/>
  <c r="AI7"/>
  <c r="AH8"/>
  <c r="AI8"/>
  <c r="AH9"/>
  <c r="AI9"/>
  <c r="AH10"/>
  <c r="AI10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AH20"/>
  <c r="AI20"/>
  <c r="AH21"/>
  <c r="AI21"/>
  <c r="AH22"/>
  <c r="AI22"/>
  <c r="AH23"/>
  <c r="AI23"/>
  <c r="AH24"/>
  <c r="AI24"/>
  <c r="AH25"/>
  <c r="AI25"/>
  <c r="AH26"/>
  <c r="AI26"/>
  <c r="AH27"/>
  <c r="AI27"/>
  <c r="AH28"/>
  <c r="AI28"/>
  <c r="AH29"/>
  <c r="AI29"/>
  <c r="AH30"/>
  <c r="AI30"/>
  <c r="AH31"/>
  <c r="AI31"/>
  <c r="AH32"/>
  <c r="AI32"/>
  <c r="AH33"/>
  <c r="AI33"/>
  <c r="AH34"/>
  <c r="AI34"/>
  <c r="AH35"/>
  <c r="AI35"/>
  <c r="AH36"/>
  <c r="AI36"/>
  <c r="AH37"/>
  <c r="AI37"/>
  <c r="AH38"/>
  <c r="AI38"/>
  <c r="AH39"/>
  <c r="AI39"/>
  <c r="AH40"/>
  <c r="AI40"/>
  <c r="AH41"/>
  <c r="AI41"/>
  <c r="AH42"/>
  <c r="AI42"/>
  <c r="AH43"/>
  <c r="AI43"/>
  <c r="AH44"/>
  <c r="AI44"/>
  <c r="AH45"/>
  <c r="AI45"/>
  <c r="AH46"/>
  <c r="AI46"/>
  <c r="AH47"/>
  <c r="AI47"/>
  <c r="AH48"/>
  <c r="AI48"/>
  <c r="AH49"/>
  <c r="AI49"/>
  <c r="AH50"/>
  <c r="AI50"/>
  <c r="AH51"/>
  <c r="AI51"/>
  <c r="AH52"/>
  <c r="AI52"/>
  <c r="AH53"/>
  <c r="AI53"/>
  <c r="AH54"/>
  <c r="AI54"/>
  <c r="AH55"/>
  <c r="AI55"/>
  <c r="AH56"/>
  <c r="AI56"/>
  <c r="AH57"/>
  <c r="AI57"/>
  <c r="AH58"/>
  <c r="AI58"/>
  <c r="AH59"/>
  <c r="AI59"/>
  <c r="AH60"/>
  <c r="AI60"/>
  <c r="AH61"/>
  <c r="AI61"/>
  <c r="AH62"/>
  <c r="AI62"/>
  <c r="AH63"/>
  <c r="AI63"/>
  <c r="AH64"/>
  <c r="AI64"/>
  <c r="AH65"/>
  <c r="AI65"/>
  <c r="AH66"/>
  <c r="AI66"/>
  <c r="AH67"/>
  <c r="AI67"/>
  <c r="AH68"/>
  <c r="AI68"/>
  <c r="AH69"/>
  <c r="AI69"/>
  <c r="AH70"/>
  <c r="AI70"/>
  <c r="AH71"/>
  <c r="AI71"/>
  <c r="AH72"/>
  <c r="AI72"/>
  <c r="AH73"/>
  <c r="AI73"/>
  <c r="AH74"/>
  <c r="AI74"/>
  <c r="AH75"/>
  <c r="AI75"/>
  <c r="AH76"/>
  <c r="AI76"/>
  <c r="AH77"/>
  <c r="AI77"/>
  <c r="AH78"/>
  <c r="AI78"/>
  <c r="AH79"/>
  <c r="AI79"/>
  <c r="AH80"/>
  <c r="AI80"/>
  <c r="AH81"/>
  <c r="AI81"/>
  <c r="AH82"/>
  <c r="AI82"/>
  <c r="AH83"/>
  <c r="AI83"/>
  <c r="AH84"/>
  <c r="AI84"/>
  <c r="AH85"/>
  <c r="AI85"/>
  <c r="AH86"/>
  <c r="AI86"/>
  <c r="AH87"/>
  <c r="AI87"/>
  <c r="AH88"/>
  <c r="AI88"/>
  <c r="AH89"/>
  <c r="AI89"/>
  <c r="AH90"/>
  <c r="AI90"/>
  <c r="AH91"/>
  <c r="AI91"/>
  <c r="AH92"/>
  <c r="AI92"/>
  <c r="AH93"/>
  <c r="AI93"/>
  <c r="AH94"/>
  <c r="AI94"/>
  <c r="AH95"/>
  <c r="AI95"/>
  <c r="AH96"/>
  <c r="AI96"/>
  <c r="AH97"/>
  <c r="AI97"/>
  <c r="AH98"/>
  <c r="AI98"/>
  <c r="AH99"/>
  <c r="AI99"/>
  <c r="AH100"/>
  <c r="AI100"/>
  <c r="AH101"/>
  <c r="AI101"/>
  <c r="AH102"/>
  <c r="AI102"/>
  <c r="AH103"/>
  <c r="AI103"/>
  <c r="AH104"/>
  <c r="AI104"/>
  <c r="AH105"/>
  <c r="AI105"/>
  <c r="AH106"/>
  <c r="AI106"/>
  <c r="AH107"/>
  <c r="AI107"/>
  <c r="AH108"/>
  <c r="AI108"/>
  <c r="AH109"/>
  <c r="AI109"/>
  <c r="AH110"/>
  <c r="AI110"/>
  <c r="AH111"/>
  <c r="AI111"/>
  <c r="AH112"/>
  <c r="AI112"/>
  <c r="AH113"/>
  <c r="AI113"/>
  <c r="AH114"/>
  <c r="AI114"/>
  <c r="AH115"/>
  <c r="AI115"/>
  <c r="AH116"/>
  <c r="AI116"/>
  <c r="AH117"/>
  <c r="AI117"/>
  <c r="AH118"/>
  <c r="AI118"/>
  <c r="AH119"/>
  <c r="AI119"/>
  <c r="AH120"/>
  <c r="AI120"/>
  <c r="AH121"/>
  <c r="AI121"/>
  <c r="AH122"/>
  <c r="AI122"/>
  <c r="AH123"/>
  <c r="AI123"/>
  <c r="AH124"/>
  <c r="AI124"/>
  <c r="AI3"/>
  <c r="AH3"/>
  <c r="AH2"/>
  <c r="T4"/>
  <c r="U4"/>
  <c r="T5"/>
  <c r="U5"/>
  <c r="T6"/>
  <c r="U6"/>
  <c r="T7"/>
  <c r="U7"/>
  <c r="T8"/>
  <c r="U8"/>
  <c r="T9"/>
  <c r="U9"/>
  <c r="T10"/>
  <c r="U10"/>
  <c r="T11"/>
  <c r="U11"/>
  <c r="T12"/>
  <c r="U12"/>
  <c r="T13"/>
  <c r="U13"/>
  <c r="T14"/>
  <c r="U14"/>
  <c r="T15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T29"/>
  <c r="U29"/>
  <c r="T30"/>
  <c r="U30"/>
  <c r="T31"/>
  <c r="U31"/>
  <c r="T32"/>
  <c r="U32"/>
  <c r="T33"/>
  <c r="U33"/>
  <c r="T34"/>
  <c r="U34"/>
  <c r="T35"/>
  <c r="U35"/>
  <c r="T36"/>
  <c r="U36"/>
  <c r="T37"/>
  <c r="U37"/>
  <c r="T38"/>
  <c r="U38"/>
  <c r="T39"/>
  <c r="U39"/>
  <c r="T40"/>
  <c r="U40"/>
  <c r="T41"/>
  <c r="U41"/>
  <c r="T42"/>
  <c r="U42"/>
  <c r="T43"/>
  <c r="U43"/>
  <c r="T44"/>
  <c r="U44"/>
  <c r="T45"/>
  <c r="U45"/>
  <c r="T46"/>
  <c r="U46"/>
  <c r="T47"/>
  <c r="U47"/>
  <c r="T48"/>
  <c r="U48"/>
  <c r="T49"/>
  <c r="U49"/>
  <c r="T50"/>
  <c r="U50"/>
  <c r="T51"/>
  <c r="U51"/>
  <c r="T52"/>
  <c r="U52"/>
  <c r="T53"/>
  <c r="U53"/>
  <c r="T54"/>
  <c r="U54"/>
  <c r="T55"/>
  <c r="U55"/>
  <c r="T56"/>
  <c r="U56"/>
  <c r="T57"/>
  <c r="U57"/>
  <c r="T58"/>
  <c r="U58"/>
  <c r="T59"/>
  <c r="U59"/>
  <c r="T60"/>
  <c r="U60"/>
  <c r="T61"/>
  <c r="U61"/>
  <c r="T62"/>
  <c r="U62"/>
  <c r="T63"/>
  <c r="U63"/>
  <c r="T64"/>
  <c r="U64"/>
  <c r="T65"/>
  <c r="U65"/>
  <c r="T66"/>
  <c r="U66"/>
  <c r="T67"/>
  <c r="U67"/>
  <c r="T68"/>
  <c r="U68"/>
  <c r="T69"/>
  <c r="U69"/>
  <c r="T70"/>
  <c r="U70"/>
  <c r="T71"/>
  <c r="U71"/>
  <c r="T72"/>
  <c r="U72"/>
  <c r="T73"/>
  <c r="U73"/>
  <c r="T74"/>
  <c r="U74"/>
  <c r="T75"/>
  <c r="U75"/>
  <c r="T76"/>
  <c r="U76"/>
  <c r="T77"/>
  <c r="U77"/>
  <c r="T78"/>
  <c r="U78"/>
  <c r="T79"/>
  <c r="U79"/>
  <c r="T80"/>
  <c r="U80"/>
  <c r="T81"/>
  <c r="U81"/>
  <c r="T82"/>
  <c r="U82"/>
  <c r="T83"/>
  <c r="U83"/>
  <c r="T84"/>
  <c r="U84"/>
  <c r="T85"/>
  <c r="U85"/>
  <c r="T86"/>
  <c r="U86"/>
  <c r="T87"/>
  <c r="U87"/>
  <c r="T88"/>
  <c r="U88"/>
  <c r="T89"/>
  <c r="U89"/>
  <c r="T90"/>
  <c r="U90"/>
  <c r="T91"/>
  <c r="U91"/>
  <c r="T92"/>
  <c r="U92"/>
  <c r="T93"/>
  <c r="U93"/>
  <c r="T94"/>
  <c r="U94"/>
  <c r="T95"/>
  <c r="U95"/>
  <c r="T96"/>
  <c r="U96"/>
  <c r="T97"/>
  <c r="U97"/>
  <c r="T98"/>
  <c r="U98"/>
  <c r="T99"/>
  <c r="U99"/>
  <c r="T100"/>
  <c r="U100"/>
  <c r="T101"/>
  <c r="U101"/>
  <c r="T102"/>
  <c r="U102"/>
  <c r="T103"/>
  <c r="U103"/>
  <c r="T104"/>
  <c r="U104"/>
  <c r="T105"/>
  <c r="U105"/>
  <c r="T106"/>
  <c r="U106"/>
  <c r="T107"/>
  <c r="U107"/>
  <c r="T108"/>
  <c r="U108"/>
  <c r="T109"/>
  <c r="U109"/>
  <c r="T110"/>
  <c r="U110"/>
  <c r="T111"/>
  <c r="U111"/>
  <c r="T112"/>
  <c r="U112"/>
  <c r="T113"/>
  <c r="U113"/>
  <c r="T114"/>
  <c r="U114"/>
  <c r="T115"/>
  <c r="U115"/>
  <c r="T116"/>
  <c r="U116"/>
  <c r="T117"/>
  <c r="U117"/>
  <c r="T118"/>
  <c r="U118"/>
  <c r="T119"/>
  <c r="U119"/>
  <c r="T120"/>
  <c r="U120"/>
  <c r="T121"/>
  <c r="U121"/>
  <c r="T122"/>
  <c r="U122"/>
  <c r="T123"/>
  <c r="U123"/>
  <c r="T124"/>
  <c r="U124"/>
  <c r="T125"/>
  <c r="U125"/>
  <c r="T126"/>
  <c r="U126"/>
  <c r="T127"/>
  <c r="U127"/>
  <c r="T128"/>
  <c r="U128"/>
  <c r="T129"/>
  <c r="U129"/>
  <c r="T130"/>
  <c r="U130"/>
  <c r="T131"/>
  <c r="U131"/>
  <c r="T132"/>
  <c r="U132"/>
  <c r="T133"/>
  <c r="U133"/>
  <c r="T134"/>
  <c r="U134"/>
  <c r="T135"/>
  <c r="U135"/>
  <c r="T136"/>
  <c r="U136"/>
  <c r="T137"/>
  <c r="U137"/>
  <c r="T138"/>
  <c r="U138"/>
  <c r="T139"/>
  <c r="U139"/>
  <c r="T140"/>
  <c r="U140"/>
  <c r="T141"/>
  <c r="U141"/>
  <c r="T142"/>
  <c r="U142"/>
  <c r="T143"/>
  <c r="U143"/>
  <c r="T144"/>
  <c r="U144"/>
  <c r="T145"/>
  <c r="U145"/>
  <c r="T146"/>
  <c r="U146"/>
  <c r="T147"/>
  <c r="U147"/>
  <c r="T148"/>
  <c r="U148"/>
  <c r="T149"/>
  <c r="U149"/>
  <c r="T150"/>
  <c r="U150"/>
  <c r="T151"/>
  <c r="U151"/>
  <c r="T152"/>
  <c r="U152"/>
  <c r="T153"/>
  <c r="U153"/>
  <c r="T154"/>
  <c r="U154"/>
  <c r="T155"/>
  <c r="U155"/>
  <c r="T156"/>
  <c r="U156"/>
  <c r="T157"/>
  <c r="U157"/>
  <c r="T158"/>
  <c r="U158"/>
  <c r="T159"/>
  <c r="U159"/>
  <c r="T160"/>
  <c r="U160"/>
  <c r="T161"/>
  <c r="U161"/>
  <c r="T162"/>
  <c r="U162"/>
  <c r="T163"/>
  <c r="U163"/>
  <c r="T164"/>
  <c r="U164"/>
  <c r="T165"/>
  <c r="U165"/>
  <c r="T166"/>
  <c r="U166"/>
  <c r="T167"/>
  <c r="U167"/>
  <c r="T168"/>
  <c r="U168"/>
  <c r="T169"/>
  <c r="U169"/>
  <c r="T170"/>
  <c r="U170"/>
  <c r="T171"/>
  <c r="U171"/>
  <c r="T172"/>
  <c r="U172"/>
  <c r="T173"/>
  <c r="U173"/>
  <c r="T174"/>
  <c r="U174"/>
  <c r="T175"/>
  <c r="U175"/>
  <c r="T176"/>
  <c r="U176"/>
  <c r="T177"/>
  <c r="U177"/>
  <c r="T178"/>
  <c r="U178"/>
  <c r="T179"/>
  <c r="U179"/>
  <c r="T180"/>
  <c r="U180"/>
  <c r="T181"/>
  <c r="U181"/>
  <c r="T182"/>
  <c r="U182"/>
  <c r="T183"/>
  <c r="U183"/>
  <c r="T184"/>
  <c r="U184"/>
  <c r="T185"/>
  <c r="U185"/>
  <c r="T186"/>
  <c r="U186"/>
  <c r="T187"/>
  <c r="U187"/>
  <c r="T188"/>
  <c r="U188"/>
  <c r="T189"/>
  <c r="U189"/>
  <c r="T190"/>
  <c r="U190"/>
  <c r="T191"/>
  <c r="U191"/>
  <c r="T192"/>
  <c r="U192"/>
  <c r="T193"/>
  <c r="U193"/>
  <c r="T194"/>
  <c r="U194"/>
  <c r="T195"/>
  <c r="U195"/>
  <c r="T196"/>
  <c r="U196"/>
  <c r="T197"/>
  <c r="U197"/>
  <c r="T198"/>
  <c r="U198"/>
  <c r="T199"/>
  <c r="U199"/>
  <c r="T200"/>
  <c r="U200"/>
  <c r="T201"/>
  <c r="U201"/>
  <c r="T202"/>
  <c r="U202"/>
  <c r="T203"/>
  <c r="U203"/>
  <c r="T204"/>
  <c r="U204"/>
  <c r="T205"/>
  <c r="U205"/>
  <c r="T206"/>
  <c r="U206"/>
  <c r="T207"/>
  <c r="U207"/>
  <c r="T208"/>
  <c r="U208"/>
  <c r="T209"/>
  <c r="U209"/>
  <c r="T210"/>
  <c r="U210"/>
  <c r="T211"/>
  <c r="U211"/>
  <c r="T212"/>
  <c r="U212"/>
  <c r="T213"/>
  <c r="U213"/>
  <c r="T214"/>
  <c r="U214"/>
  <c r="T215"/>
  <c r="U215"/>
  <c r="T216"/>
  <c r="U216"/>
  <c r="T217"/>
  <c r="U217"/>
  <c r="T218"/>
  <c r="U218"/>
  <c r="T219"/>
  <c r="U219"/>
  <c r="T220"/>
  <c r="U220"/>
  <c r="T221"/>
  <c r="U221"/>
  <c r="T222"/>
  <c r="U222"/>
  <c r="T223"/>
  <c r="U223"/>
  <c r="T224"/>
  <c r="U224"/>
  <c r="T225"/>
  <c r="U225"/>
  <c r="T226"/>
  <c r="U226"/>
  <c r="T227"/>
  <c r="U227"/>
  <c r="T228"/>
  <c r="U228"/>
  <c r="T229"/>
  <c r="U229"/>
  <c r="T230"/>
  <c r="U230"/>
  <c r="T231"/>
  <c r="U231"/>
  <c r="T232"/>
  <c r="U232"/>
  <c r="T233"/>
  <c r="U233"/>
  <c r="T234"/>
  <c r="U234"/>
  <c r="T235"/>
  <c r="U235"/>
  <c r="T236"/>
  <c r="U236"/>
  <c r="T237"/>
  <c r="U237"/>
  <c r="T238"/>
  <c r="U238"/>
  <c r="T239"/>
  <c r="U239"/>
  <c r="T240"/>
  <c r="U240"/>
  <c r="T241"/>
  <c r="U241"/>
  <c r="T242"/>
  <c r="U242"/>
  <c r="T243"/>
  <c r="U243"/>
  <c r="T244"/>
  <c r="U244"/>
  <c r="T245"/>
  <c r="U245"/>
  <c r="T246"/>
  <c r="U246"/>
  <c r="T247"/>
  <c r="U247"/>
  <c r="T248"/>
  <c r="U248"/>
  <c r="T249"/>
  <c r="U249"/>
  <c r="T250"/>
  <c r="U250"/>
  <c r="T251"/>
  <c r="U251"/>
  <c r="T252"/>
  <c r="U252"/>
  <c r="T253"/>
  <c r="U253"/>
  <c r="T254"/>
  <c r="U254"/>
  <c r="T255"/>
  <c r="U255"/>
  <c r="T256"/>
  <c r="U256"/>
  <c r="T257"/>
  <c r="U257"/>
  <c r="T258"/>
  <c r="U258"/>
  <c r="T259"/>
  <c r="U259"/>
  <c r="T260"/>
  <c r="U260"/>
  <c r="T261"/>
  <c r="U261"/>
  <c r="T262"/>
  <c r="U262"/>
  <c r="T263"/>
  <c r="U263"/>
  <c r="T264"/>
  <c r="U264"/>
  <c r="T265"/>
  <c r="U265"/>
  <c r="T266"/>
  <c r="U266"/>
  <c r="T267"/>
  <c r="U267"/>
  <c r="T268"/>
  <c r="U268"/>
  <c r="T269"/>
  <c r="U269"/>
  <c r="T270"/>
  <c r="U270"/>
  <c r="T271"/>
  <c r="U271"/>
  <c r="T272"/>
  <c r="U272"/>
  <c r="T273"/>
  <c r="U273"/>
  <c r="T274"/>
  <c r="U274"/>
  <c r="T275"/>
  <c r="U275"/>
  <c r="T276"/>
  <c r="U276"/>
  <c r="T277"/>
  <c r="U277"/>
  <c r="T278"/>
  <c r="U278"/>
  <c r="T279"/>
  <c r="U279"/>
  <c r="T280"/>
  <c r="U280"/>
  <c r="T281"/>
  <c r="U281"/>
  <c r="T282"/>
  <c r="U282"/>
  <c r="T283"/>
  <c r="U283"/>
  <c r="T284"/>
  <c r="U284"/>
  <c r="T285"/>
  <c r="U285"/>
  <c r="T286"/>
  <c r="U286"/>
  <c r="T287"/>
  <c r="U287"/>
  <c r="T288"/>
  <c r="U288"/>
  <c r="T289"/>
  <c r="U289"/>
  <c r="T290"/>
  <c r="U290"/>
  <c r="T291"/>
  <c r="U291"/>
  <c r="T292"/>
  <c r="U292"/>
  <c r="T293"/>
  <c r="U293"/>
  <c r="T294"/>
  <c r="U294"/>
  <c r="T295"/>
  <c r="U295"/>
  <c r="T296"/>
  <c r="U296"/>
  <c r="T297"/>
  <c r="U297"/>
  <c r="T298"/>
  <c r="U298"/>
  <c r="T299"/>
  <c r="U299"/>
  <c r="T300"/>
  <c r="U300"/>
  <c r="T301"/>
  <c r="U301"/>
  <c r="T302"/>
  <c r="U302"/>
  <c r="T303"/>
  <c r="U303"/>
  <c r="T304"/>
  <c r="U304"/>
  <c r="T305"/>
  <c r="U305"/>
  <c r="T306"/>
  <c r="U306"/>
  <c r="T307"/>
  <c r="U307"/>
  <c r="T308"/>
  <c r="U308"/>
  <c r="T309"/>
  <c r="U309"/>
  <c r="T310"/>
  <c r="U310"/>
  <c r="T311"/>
  <c r="U311"/>
  <c r="T312"/>
  <c r="U312"/>
  <c r="T313"/>
  <c r="U313"/>
  <c r="T314"/>
  <c r="U314"/>
  <c r="T315"/>
  <c r="U315"/>
  <c r="T316"/>
  <c r="U316"/>
  <c r="T317"/>
  <c r="U317"/>
  <c r="T318"/>
  <c r="U318"/>
  <c r="T319"/>
  <c r="U319"/>
  <c r="T320"/>
  <c r="U320"/>
  <c r="T321"/>
  <c r="U321"/>
  <c r="T322"/>
  <c r="U322"/>
  <c r="T323"/>
  <c r="U323"/>
  <c r="T324"/>
  <c r="U324"/>
  <c r="T325"/>
  <c r="U325"/>
  <c r="T326"/>
  <c r="U326"/>
  <c r="T327"/>
  <c r="U327"/>
  <c r="T328"/>
  <c r="U328"/>
  <c r="T329"/>
  <c r="U329"/>
  <c r="T330"/>
  <c r="U330"/>
  <c r="T331"/>
  <c r="U331"/>
  <c r="T332"/>
  <c r="U332"/>
  <c r="T333"/>
  <c r="U333"/>
  <c r="T334"/>
  <c r="U334"/>
  <c r="T335"/>
  <c r="U335"/>
  <c r="U3"/>
  <c r="T3"/>
  <c r="T2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F94"/>
  <c r="G94"/>
  <c r="F95"/>
  <c r="G95"/>
  <c r="F96"/>
  <c r="G96"/>
  <c r="F97"/>
  <c r="G97"/>
  <c r="F98"/>
  <c r="G98"/>
  <c r="F99"/>
  <c r="G99"/>
  <c r="F100"/>
  <c r="G100"/>
  <c r="F101"/>
  <c r="G101"/>
  <c r="F102"/>
  <c r="G102"/>
  <c r="F103"/>
  <c r="G103"/>
  <c r="F104"/>
  <c r="G104"/>
  <c r="F105"/>
  <c r="G105"/>
  <c r="F106"/>
  <c r="G106"/>
  <c r="F107"/>
  <c r="G107"/>
  <c r="F108"/>
  <c r="G108"/>
  <c r="F109"/>
  <c r="G109"/>
  <c r="F110"/>
  <c r="G110"/>
  <c r="F111"/>
  <c r="G111"/>
  <c r="F112"/>
  <c r="G112"/>
  <c r="F113"/>
  <c r="G113"/>
  <c r="F114"/>
  <c r="G114"/>
  <c r="F115"/>
  <c r="G115"/>
  <c r="F116"/>
  <c r="G116"/>
  <c r="F117"/>
  <c r="G117"/>
  <c r="F118"/>
  <c r="G118"/>
  <c r="F119"/>
  <c r="G119"/>
  <c r="F120"/>
  <c r="G120"/>
  <c r="F121"/>
  <c r="G121"/>
  <c r="F122"/>
  <c r="G122"/>
  <c r="F123"/>
  <c r="G123"/>
  <c r="F124"/>
  <c r="G124"/>
  <c r="F125"/>
  <c r="G125"/>
  <c r="F126"/>
  <c r="G126"/>
  <c r="F127"/>
  <c r="G127"/>
  <c r="F128"/>
  <c r="G128"/>
  <c r="F129"/>
  <c r="G129"/>
  <c r="F130"/>
  <c r="G130"/>
  <c r="F131"/>
  <c r="G131"/>
  <c r="F132"/>
  <c r="G132"/>
  <c r="F133"/>
  <c r="G133"/>
  <c r="F134"/>
  <c r="G134"/>
  <c r="F135"/>
  <c r="G135"/>
  <c r="F136"/>
  <c r="G136"/>
  <c r="F137"/>
  <c r="G137"/>
  <c r="F138"/>
  <c r="G138"/>
  <c r="F139"/>
  <c r="G139"/>
  <c r="F140"/>
  <c r="G140"/>
  <c r="F141"/>
  <c r="G141"/>
  <c r="F142"/>
  <c r="G142"/>
  <c r="F143"/>
  <c r="G143"/>
  <c r="F144"/>
  <c r="G144"/>
  <c r="F145"/>
  <c r="G145"/>
  <c r="F146"/>
  <c r="G146"/>
  <c r="F147"/>
  <c r="G147"/>
  <c r="F148"/>
  <c r="G148"/>
  <c r="F149"/>
  <c r="G149"/>
  <c r="F150"/>
  <c r="G150"/>
  <c r="F151"/>
  <c r="G151"/>
  <c r="F152"/>
  <c r="G152"/>
  <c r="F153"/>
  <c r="G153"/>
  <c r="F154"/>
  <c r="G154"/>
  <c r="F155"/>
  <c r="G155"/>
  <c r="F156"/>
  <c r="G156"/>
  <c r="F157"/>
  <c r="G157"/>
  <c r="F158"/>
  <c r="G158"/>
  <c r="F159"/>
  <c r="G159"/>
  <c r="F160"/>
  <c r="G160"/>
  <c r="F161"/>
  <c r="G161"/>
  <c r="F162"/>
  <c r="G162"/>
  <c r="F163"/>
  <c r="G163"/>
  <c r="F164"/>
  <c r="G164"/>
  <c r="F165"/>
  <c r="G165"/>
  <c r="F166"/>
  <c r="G166"/>
  <c r="F167"/>
  <c r="G167"/>
  <c r="F168"/>
  <c r="G168"/>
  <c r="F169"/>
  <c r="G169"/>
  <c r="F170"/>
  <c r="G170"/>
  <c r="F171"/>
  <c r="G171"/>
  <c r="F172"/>
  <c r="G172"/>
  <c r="F173"/>
  <c r="G173"/>
  <c r="F174"/>
  <c r="G174"/>
  <c r="F175"/>
  <c r="G175"/>
  <c r="F176"/>
  <c r="G176"/>
  <c r="F177"/>
  <c r="G177"/>
  <c r="F178"/>
  <c r="G178"/>
  <c r="F179"/>
  <c r="G179"/>
  <c r="F180"/>
  <c r="G180"/>
  <c r="F181"/>
  <c r="G181"/>
  <c r="F182"/>
  <c r="G182"/>
  <c r="F183"/>
  <c r="G183"/>
  <c r="F184"/>
  <c r="G184"/>
  <c r="F185"/>
  <c r="G185"/>
  <c r="F186"/>
  <c r="G186"/>
  <c r="F187"/>
  <c r="G187"/>
  <c r="F188"/>
  <c r="G188"/>
  <c r="F189"/>
  <c r="G189"/>
  <c r="F190"/>
  <c r="G190"/>
  <c r="F191"/>
  <c r="G191"/>
  <c r="F192"/>
  <c r="G192"/>
  <c r="F193"/>
  <c r="G193"/>
  <c r="F194"/>
  <c r="G194"/>
  <c r="F195"/>
  <c r="G195"/>
  <c r="F196"/>
  <c r="G196"/>
  <c r="F197"/>
  <c r="G197"/>
  <c r="F198"/>
  <c r="G198"/>
  <c r="F199"/>
  <c r="G199"/>
  <c r="F200"/>
  <c r="G200"/>
  <c r="F201"/>
  <c r="G201"/>
  <c r="F202"/>
  <c r="G202"/>
  <c r="F203"/>
  <c r="G203"/>
  <c r="F204"/>
  <c r="G204"/>
  <c r="F205"/>
  <c r="G205"/>
  <c r="F206"/>
  <c r="G206"/>
  <c r="F207"/>
  <c r="G207"/>
  <c r="F208"/>
  <c r="G208"/>
  <c r="F209"/>
  <c r="G209"/>
  <c r="F210"/>
  <c r="G210"/>
  <c r="F211"/>
  <c r="G211"/>
  <c r="F212"/>
  <c r="G212"/>
  <c r="F213"/>
  <c r="G213"/>
  <c r="F214"/>
  <c r="G214"/>
  <c r="F215"/>
  <c r="G215"/>
  <c r="F216"/>
  <c r="G216"/>
  <c r="F217"/>
  <c r="G217"/>
  <c r="F218"/>
  <c r="G218"/>
  <c r="F219"/>
  <c r="G219"/>
  <c r="F220"/>
  <c r="G220"/>
  <c r="F221"/>
  <c r="G221"/>
  <c r="F222"/>
  <c r="G222"/>
  <c r="F223"/>
  <c r="G223"/>
  <c r="F224"/>
  <c r="G224"/>
  <c r="F225"/>
  <c r="G225"/>
  <c r="F226"/>
  <c r="G226"/>
  <c r="F227"/>
  <c r="G227"/>
  <c r="F228"/>
  <c r="G228"/>
  <c r="F229"/>
  <c r="G229"/>
  <c r="F230"/>
  <c r="G230"/>
  <c r="F231"/>
  <c r="G231"/>
  <c r="F232"/>
  <c r="G232"/>
  <c r="F233"/>
  <c r="G233"/>
  <c r="F234"/>
  <c r="G234"/>
  <c r="F235"/>
  <c r="G235"/>
  <c r="F236"/>
  <c r="G236"/>
  <c r="F237"/>
  <c r="G237"/>
  <c r="F238"/>
  <c r="G238"/>
  <c r="F239"/>
  <c r="G239"/>
  <c r="F240"/>
  <c r="G240"/>
  <c r="F241"/>
  <c r="G241"/>
  <c r="F242"/>
  <c r="G242"/>
  <c r="F243"/>
  <c r="G243"/>
  <c r="F244"/>
  <c r="G244"/>
  <c r="F245"/>
  <c r="G245"/>
  <c r="F246"/>
  <c r="G246"/>
  <c r="F247"/>
  <c r="G247"/>
  <c r="F248"/>
  <c r="G248"/>
  <c r="F249"/>
  <c r="G249"/>
  <c r="F250"/>
  <c r="G250"/>
  <c r="F251"/>
  <c r="G251"/>
  <c r="F252"/>
  <c r="G252"/>
  <c r="F253"/>
  <c r="G253"/>
  <c r="F254"/>
  <c r="G254"/>
  <c r="F255"/>
  <c r="G255"/>
  <c r="F256"/>
  <c r="G256"/>
  <c r="F257"/>
  <c r="G257"/>
  <c r="F258"/>
  <c r="G258"/>
  <c r="F259"/>
  <c r="G259"/>
  <c r="F260"/>
  <c r="G260"/>
  <c r="F261"/>
  <c r="G261"/>
  <c r="F262"/>
  <c r="G262"/>
  <c r="F263"/>
  <c r="G263"/>
  <c r="F264"/>
  <c r="G264"/>
  <c r="F265"/>
  <c r="G265"/>
  <c r="F266"/>
  <c r="G266"/>
  <c r="F267"/>
  <c r="G267"/>
  <c r="F268"/>
  <c r="G268"/>
  <c r="F269"/>
  <c r="G269"/>
  <c r="F270"/>
  <c r="G270"/>
  <c r="F271"/>
  <c r="G271"/>
  <c r="F272"/>
  <c r="G272"/>
  <c r="F273"/>
  <c r="G273"/>
  <c r="F274"/>
  <c r="G274"/>
  <c r="F275"/>
  <c r="G275"/>
  <c r="F276"/>
  <c r="G276"/>
  <c r="F277"/>
  <c r="G277"/>
  <c r="F278"/>
  <c r="G278"/>
  <c r="F279"/>
  <c r="G279"/>
  <c r="F280"/>
  <c r="G280"/>
  <c r="F281"/>
  <c r="G281"/>
  <c r="F282"/>
  <c r="G282"/>
  <c r="F283"/>
  <c r="G283"/>
  <c r="F284"/>
  <c r="G284"/>
  <c r="F285"/>
  <c r="G285"/>
  <c r="F286"/>
  <c r="G286"/>
  <c r="F287"/>
  <c r="G287"/>
  <c r="F288"/>
  <c r="G288"/>
  <c r="F289"/>
  <c r="G289"/>
  <c r="F290"/>
  <c r="G290"/>
  <c r="F291"/>
  <c r="G291"/>
  <c r="F292"/>
  <c r="G292"/>
  <c r="F293"/>
  <c r="G293"/>
  <c r="F294"/>
  <c r="G294"/>
  <c r="F295"/>
  <c r="G295"/>
  <c r="F296"/>
  <c r="G296"/>
  <c r="F297"/>
  <c r="G297"/>
  <c r="F298"/>
  <c r="G298"/>
  <c r="F299"/>
  <c r="G299"/>
  <c r="F300"/>
  <c r="G300"/>
  <c r="F301"/>
  <c r="G301"/>
  <c r="F302"/>
  <c r="G302"/>
  <c r="F303"/>
  <c r="G303"/>
  <c r="F304"/>
  <c r="G304"/>
  <c r="F305"/>
  <c r="G305"/>
  <c r="F306"/>
  <c r="G306"/>
  <c r="F307"/>
  <c r="G307"/>
  <c r="F308"/>
  <c r="G308"/>
  <c r="F309"/>
  <c r="G309"/>
  <c r="F310"/>
  <c r="G310"/>
  <c r="F311"/>
  <c r="G311"/>
  <c r="F312"/>
  <c r="G312"/>
  <c r="F313"/>
  <c r="G313"/>
  <c r="F314"/>
  <c r="G314"/>
  <c r="F315"/>
  <c r="G315"/>
  <c r="F316"/>
  <c r="G316"/>
  <c r="F317"/>
  <c r="G317"/>
  <c r="F318"/>
  <c r="G318"/>
  <c r="F319"/>
  <c r="G319"/>
  <c r="F320"/>
  <c r="G320"/>
  <c r="F321"/>
  <c r="G321"/>
  <c r="F322"/>
  <c r="G322"/>
  <c r="F323"/>
  <c r="G323"/>
  <c r="F324"/>
  <c r="G324"/>
  <c r="F325"/>
  <c r="G325"/>
  <c r="F326"/>
  <c r="G326"/>
  <c r="F327"/>
  <c r="G327"/>
  <c r="F328"/>
  <c r="G328"/>
  <c r="F329"/>
  <c r="G329"/>
  <c r="F330"/>
  <c r="G330"/>
  <c r="F331"/>
  <c r="G331"/>
  <c r="F332"/>
  <c r="G332"/>
  <c r="F333"/>
  <c r="G333"/>
  <c r="F334"/>
  <c r="G334"/>
  <c r="F335"/>
  <c r="G335"/>
  <c r="F336"/>
  <c r="G336"/>
  <c r="F337"/>
  <c r="G337"/>
  <c r="F338"/>
  <c r="G338"/>
  <c r="F339"/>
  <c r="G339"/>
  <c r="F340"/>
  <c r="G340"/>
  <c r="F341"/>
  <c r="G341"/>
  <c r="F342"/>
  <c r="G342"/>
  <c r="F343"/>
  <c r="G343"/>
  <c r="F344"/>
  <c r="G344"/>
  <c r="F345"/>
  <c r="G345"/>
  <c r="F346"/>
  <c r="G346"/>
  <c r="F347"/>
  <c r="G347"/>
  <c r="F348"/>
  <c r="G348"/>
  <c r="F349"/>
  <c r="G349"/>
  <c r="F350"/>
  <c r="G350"/>
  <c r="F351"/>
  <c r="G351"/>
  <c r="F352"/>
  <c r="G352"/>
  <c r="F353"/>
  <c r="G353"/>
  <c r="F354"/>
  <c r="G354"/>
  <c r="F355"/>
  <c r="G355"/>
  <c r="F356"/>
  <c r="G356"/>
  <c r="F357"/>
  <c r="G357"/>
  <c r="F358"/>
  <c r="G358"/>
  <c r="F359"/>
  <c r="G359"/>
  <c r="F360"/>
  <c r="G360"/>
  <c r="F361"/>
  <c r="G361"/>
  <c r="F362"/>
  <c r="G362"/>
  <c r="F363"/>
  <c r="G363"/>
  <c r="F364"/>
  <c r="G364"/>
  <c r="F365"/>
  <c r="G365"/>
  <c r="F366"/>
  <c r="G366"/>
  <c r="F367"/>
  <c r="G367"/>
  <c r="F368"/>
  <c r="G368"/>
  <c r="F369"/>
  <c r="G369"/>
  <c r="F370"/>
  <c r="G370"/>
  <c r="F371"/>
  <c r="G371"/>
  <c r="F372"/>
  <c r="G372"/>
  <c r="F373"/>
  <c r="G373"/>
  <c r="F374"/>
  <c r="G374"/>
  <c r="F375"/>
  <c r="G375"/>
  <c r="F376"/>
  <c r="G376"/>
  <c r="F377"/>
  <c r="G377"/>
  <c r="F378"/>
  <c r="G378"/>
  <c r="F379"/>
  <c r="G379"/>
  <c r="F380"/>
  <c r="G380"/>
  <c r="F381"/>
  <c r="G381"/>
  <c r="F382"/>
  <c r="G382"/>
  <c r="F383"/>
  <c r="G383"/>
  <c r="F384"/>
  <c r="G384"/>
  <c r="F385"/>
  <c r="G385"/>
  <c r="F386"/>
  <c r="G386"/>
  <c r="F387"/>
  <c r="G387"/>
  <c r="F388"/>
  <c r="G388"/>
  <c r="F389"/>
  <c r="G389"/>
  <c r="F390"/>
  <c r="G390"/>
  <c r="F391"/>
  <c r="G391"/>
  <c r="F392"/>
  <c r="G392"/>
  <c r="F393"/>
  <c r="G393"/>
  <c r="F394"/>
  <c r="G394"/>
  <c r="F395"/>
  <c r="G395"/>
  <c r="F396"/>
  <c r="G396"/>
  <c r="F397"/>
  <c r="G397"/>
  <c r="F398"/>
  <c r="G398"/>
  <c r="F399"/>
  <c r="G399"/>
  <c r="F400"/>
  <c r="G400"/>
  <c r="F401"/>
  <c r="G401"/>
  <c r="F402"/>
  <c r="G402"/>
  <c r="F403"/>
  <c r="G403"/>
  <c r="F404"/>
  <c r="G404"/>
  <c r="F405"/>
  <c r="G405"/>
  <c r="F406"/>
  <c r="G406"/>
  <c r="F407"/>
  <c r="G407"/>
  <c r="F408"/>
  <c r="G408"/>
  <c r="F409"/>
  <c r="G409"/>
  <c r="F410"/>
  <c r="G410"/>
  <c r="F411"/>
  <c r="G411"/>
  <c r="F412"/>
  <c r="G412"/>
  <c r="F413"/>
  <c r="G413"/>
  <c r="F414"/>
  <c r="G414"/>
  <c r="F415"/>
  <c r="G415"/>
  <c r="F416"/>
  <c r="G416"/>
  <c r="F417"/>
  <c r="G417"/>
  <c r="F418"/>
  <c r="G418"/>
  <c r="F419"/>
  <c r="G419"/>
  <c r="F420"/>
  <c r="G420"/>
  <c r="F421"/>
  <c r="G421"/>
  <c r="F422"/>
  <c r="G422"/>
  <c r="F423"/>
  <c r="G423"/>
  <c r="F424"/>
  <c r="G424"/>
  <c r="F425"/>
  <c r="G425"/>
  <c r="F426"/>
  <c r="G426"/>
  <c r="F427"/>
  <c r="G427"/>
  <c r="F428"/>
  <c r="G428"/>
  <c r="F429"/>
  <c r="G429"/>
  <c r="F430"/>
  <c r="G430"/>
  <c r="F431"/>
  <c r="G431"/>
  <c r="F432"/>
  <c r="G432"/>
  <c r="F433"/>
  <c r="G433"/>
  <c r="F434"/>
  <c r="G434"/>
  <c r="F435"/>
  <c r="G435"/>
  <c r="F436"/>
  <c r="G436"/>
  <c r="F437"/>
  <c r="G437"/>
  <c r="F438"/>
  <c r="G438"/>
  <c r="F439"/>
  <c r="G439"/>
  <c r="F440"/>
  <c r="G440"/>
  <c r="F441"/>
  <c r="G441"/>
  <c r="F442"/>
  <c r="G442"/>
  <c r="F443"/>
  <c r="G443"/>
  <c r="F444"/>
  <c r="G444"/>
  <c r="F445"/>
  <c r="G445"/>
  <c r="F446"/>
  <c r="G446"/>
  <c r="F447"/>
  <c r="G447"/>
  <c r="F448"/>
  <c r="G448"/>
  <c r="F449"/>
  <c r="G449"/>
  <c r="F450"/>
  <c r="G450"/>
  <c r="F451"/>
  <c r="G451"/>
  <c r="F452"/>
  <c r="G452"/>
  <c r="F453"/>
  <c r="G453"/>
  <c r="F454"/>
  <c r="G454"/>
  <c r="F455"/>
  <c r="G455"/>
  <c r="F456"/>
  <c r="G456"/>
  <c r="F457"/>
  <c r="G457"/>
  <c r="F458"/>
  <c r="G458"/>
  <c r="F459"/>
  <c r="G459"/>
  <c r="F460"/>
  <c r="G460"/>
  <c r="F461"/>
  <c r="G461"/>
  <c r="F462"/>
  <c r="G462"/>
  <c r="F463"/>
  <c r="G463"/>
  <c r="F464"/>
  <c r="G464"/>
  <c r="F465"/>
  <c r="G465"/>
  <c r="F466"/>
  <c r="G466"/>
  <c r="F467"/>
  <c r="G467"/>
  <c r="F468"/>
  <c r="G468"/>
  <c r="F469"/>
  <c r="G469"/>
  <c r="F470"/>
  <c r="G470"/>
  <c r="F471"/>
  <c r="G471"/>
  <c r="F472"/>
  <c r="G472"/>
  <c r="F473"/>
  <c r="G473"/>
  <c r="F474"/>
  <c r="G474"/>
  <c r="F475"/>
  <c r="G475"/>
  <c r="F476"/>
  <c r="G476"/>
  <c r="F477"/>
  <c r="G477"/>
  <c r="F478"/>
  <c r="G478"/>
  <c r="F479"/>
  <c r="G479"/>
  <c r="F480"/>
  <c r="G480"/>
  <c r="F481"/>
  <c r="G481"/>
  <c r="F482"/>
  <c r="G482"/>
  <c r="F483"/>
  <c r="G483"/>
  <c r="F484"/>
  <c r="G484"/>
  <c r="F485"/>
  <c r="G485"/>
  <c r="F486"/>
  <c r="G486"/>
  <c r="F487"/>
  <c r="G487"/>
  <c r="F488"/>
  <c r="G488"/>
  <c r="F489"/>
  <c r="G489"/>
  <c r="F490"/>
  <c r="G490"/>
  <c r="F491"/>
  <c r="G491"/>
  <c r="F492"/>
  <c r="G492"/>
  <c r="F493"/>
  <c r="G493"/>
  <c r="F494"/>
  <c r="G494"/>
  <c r="F495"/>
  <c r="G495"/>
  <c r="F496"/>
  <c r="G496"/>
  <c r="F497"/>
  <c r="G497"/>
  <c r="F498"/>
  <c r="G498"/>
  <c r="F499"/>
  <c r="G499"/>
  <c r="F500"/>
  <c r="G500"/>
  <c r="F501"/>
  <c r="G501"/>
  <c r="F502"/>
  <c r="G502"/>
  <c r="F503"/>
  <c r="G503"/>
  <c r="F504"/>
  <c r="G504"/>
  <c r="F505"/>
  <c r="G505"/>
  <c r="F506"/>
  <c r="G506"/>
  <c r="F507"/>
  <c r="G507"/>
  <c r="F508"/>
  <c r="G508"/>
  <c r="F509"/>
  <c r="G509"/>
  <c r="F510"/>
  <c r="G510"/>
  <c r="F511"/>
  <c r="G511"/>
  <c r="F512"/>
  <c r="G512"/>
  <c r="F513"/>
  <c r="G513"/>
  <c r="F514"/>
  <c r="G514"/>
  <c r="F515"/>
  <c r="G515"/>
  <c r="F516"/>
  <c r="G516"/>
  <c r="F517"/>
  <c r="G517"/>
  <c r="F518"/>
  <c r="G518"/>
  <c r="F519"/>
  <c r="G519"/>
  <c r="F520"/>
  <c r="G520"/>
  <c r="F521"/>
  <c r="G521"/>
  <c r="F522"/>
  <c r="G522"/>
  <c r="F523"/>
  <c r="G523"/>
  <c r="F524"/>
  <c r="G524"/>
  <c r="F525"/>
  <c r="G525"/>
  <c r="F526"/>
  <c r="G526"/>
  <c r="F527"/>
  <c r="G527"/>
  <c r="F528"/>
  <c r="G528"/>
  <c r="F529"/>
  <c r="G529"/>
  <c r="F530"/>
  <c r="G530"/>
  <c r="F531"/>
  <c r="G531"/>
  <c r="F532"/>
  <c r="G532"/>
  <c r="F533"/>
  <c r="G533"/>
  <c r="F534"/>
  <c r="G534"/>
  <c r="F535"/>
  <c r="G535"/>
  <c r="F536"/>
  <c r="G536"/>
  <c r="F537"/>
  <c r="G537"/>
  <c r="F538"/>
  <c r="G538"/>
  <c r="F539"/>
  <c r="G539"/>
  <c r="F540"/>
  <c r="G540"/>
  <c r="F541"/>
  <c r="G541"/>
  <c r="F542"/>
  <c r="G542"/>
  <c r="F543"/>
  <c r="G543"/>
  <c r="F544"/>
  <c r="G544"/>
  <c r="F545"/>
  <c r="G545"/>
  <c r="F546"/>
  <c r="G546"/>
  <c r="F547"/>
  <c r="G547"/>
  <c r="F548"/>
  <c r="G548"/>
  <c r="F549"/>
  <c r="G549"/>
  <c r="F550"/>
  <c r="G550"/>
  <c r="F551"/>
  <c r="G551"/>
  <c r="F552"/>
  <c r="G552"/>
  <c r="F553"/>
  <c r="G553"/>
  <c r="F554"/>
  <c r="G554"/>
  <c r="F555"/>
  <c r="G555"/>
  <c r="F556"/>
  <c r="G556"/>
  <c r="F557"/>
  <c r="G557"/>
  <c r="F558"/>
  <c r="G558"/>
  <c r="F559"/>
  <c r="G559"/>
  <c r="F560"/>
  <c r="G560"/>
  <c r="F561"/>
  <c r="G561"/>
  <c r="F562"/>
  <c r="G562"/>
  <c r="F563"/>
  <c r="G563"/>
  <c r="F564"/>
  <c r="G564"/>
  <c r="F565"/>
  <c r="G565"/>
  <c r="F566"/>
  <c r="G566"/>
  <c r="F567"/>
  <c r="G567"/>
  <c r="F568"/>
  <c r="G568"/>
  <c r="F569"/>
  <c r="G569"/>
  <c r="F570"/>
  <c r="G570"/>
  <c r="F571"/>
  <c r="G571"/>
  <c r="F572"/>
  <c r="G572"/>
  <c r="F573"/>
  <c r="G573"/>
  <c r="F574"/>
  <c r="G574"/>
  <c r="F575"/>
  <c r="G575"/>
  <c r="F576"/>
  <c r="G576"/>
  <c r="F577"/>
  <c r="G577"/>
  <c r="F578"/>
  <c r="G578"/>
  <c r="F579"/>
  <c r="G579"/>
  <c r="F580"/>
  <c r="G580"/>
  <c r="F581"/>
  <c r="G581"/>
  <c r="F582"/>
  <c r="G582"/>
  <c r="F583"/>
  <c r="G583"/>
  <c r="F584"/>
  <c r="G584"/>
  <c r="F585"/>
  <c r="G585"/>
  <c r="F586"/>
  <c r="G586"/>
  <c r="F587"/>
  <c r="G587"/>
  <c r="F588"/>
  <c r="G588"/>
  <c r="F589"/>
  <c r="G589"/>
  <c r="F590"/>
  <c r="G590"/>
  <c r="F591"/>
  <c r="G591"/>
  <c r="F592"/>
  <c r="G592"/>
  <c r="F593"/>
  <c r="G593"/>
  <c r="F594"/>
  <c r="G594"/>
  <c r="F595"/>
  <c r="G595"/>
  <c r="F596"/>
  <c r="G596"/>
  <c r="F597"/>
  <c r="G597"/>
  <c r="F598"/>
  <c r="G598"/>
  <c r="F599"/>
  <c r="G599"/>
  <c r="F600"/>
  <c r="G600"/>
  <c r="F601"/>
  <c r="G601"/>
  <c r="F602"/>
  <c r="G602"/>
  <c r="F603"/>
  <c r="G603"/>
  <c r="F604"/>
  <c r="G604"/>
  <c r="F605"/>
  <c r="G605"/>
  <c r="F606"/>
  <c r="G606"/>
  <c r="F607"/>
  <c r="G607"/>
  <c r="F608"/>
  <c r="G608"/>
  <c r="F609"/>
  <c r="G609"/>
  <c r="F610"/>
  <c r="G610"/>
  <c r="F611"/>
  <c r="G611"/>
  <c r="F612"/>
  <c r="G612"/>
  <c r="F613"/>
  <c r="G613"/>
  <c r="F614"/>
  <c r="G614"/>
  <c r="F615"/>
  <c r="G615"/>
  <c r="F616"/>
  <c r="G616"/>
  <c r="F617"/>
  <c r="G617"/>
  <c r="F618"/>
  <c r="G618"/>
  <c r="F619"/>
  <c r="G619"/>
  <c r="F620"/>
  <c r="G620"/>
  <c r="F621"/>
  <c r="G621"/>
  <c r="F622"/>
  <c r="G622"/>
  <c r="F623"/>
  <c r="G623"/>
  <c r="F624"/>
  <c r="G624"/>
  <c r="F625"/>
  <c r="G625"/>
  <c r="F626"/>
  <c r="G626"/>
  <c r="F627"/>
  <c r="G627"/>
  <c r="F628"/>
  <c r="G628"/>
  <c r="F629"/>
  <c r="G629"/>
  <c r="F630"/>
  <c r="G630"/>
  <c r="F631"/>
  <c r="G631"/>
  <c r="F632"/>
  <c r="G632"/>
  <c r="F633"/>
  <c r="G633"/>
  <c r="F634"/>
  <c r="G634"/>
  <c r="F635"/>
  <c r="G635"/>
  <c r="F636"/>
  <c r="G636"/>
  <c r="F637"/>
  <c r="G637"/>
  <c r="F638"/>
  <c r="G638"/>
  <c r="F639"/>
  <c r="G639"/>
  <c r="F640"/>
  <c r="G640"/>
  <c r="F641"/>
  <c r="G641"/>
  <c r="F642"/>
  <c r="G642"/>
  <c r="F643"/>
  <c r="G643"/>
  <c r="F644"/>
  <c r="G644"/>
  <c r="F645"/>
  <c r="G645"/>
  <c r="F646"/>
  <c r="G646"/>
  <c r="F647"/>
  <c r="G647"/>
  <c r="F648"/>
  <c r="G648"/>
  <c r="F649"/>
  <c r="G649"/>
  <c r="F650"/>
  <c r="G650"/>
  <c r="F651"/>
  <c r="G651"/>
  <c r="F652"/>
  <c r="G652"/>
  <c r="F653"/>
  <c r="G653"/>
  <c r="F654"/>
  <c r="G654"/>
  <c r="F655"/>
  <c r="G655"/>
  <c r="F656"/>
  <c r="G656"/>
  <c r="F657"/>
  <c r="G657"/>
  <c r="F658"/>
  <c r="G658"/>
  <c r="F659"/>
  <c r="G659"/>
  <c r="F660"/>
  <c r="G660"/>
  <c r="F661"/>
  <c r="G661"/>
  <c r="F662"/>
  <c r="G662"/>
  <c r="F663"/>
  <c r="G663"/>
  <c r="F664"/>
  <c r="G664"/>
  <c r="F665"/>
  <c r="G665"/>
  <c r="F666"/>
  <c r="G666"/>
  <c r="F667"/>
  <c r="G667"/>
  <c r="F668"/>
  <c r="G668"/>
  <c r="F669"/>
  <c r="G669"/>
  <c r="F670"/>
  <c r="G670"/>
  <c r="F671"/>
  <c r="G671"/>
  <c r="F672"/>
  <c r="G672"/>
  <c r="F673"/>
  <c r="G673"/>
  <c r="F674"/>
  <c r="G674"/>
  <c r="F675"/>
  <c r="G675"/>
  <c r="F676"/>
  <c r="G676"/>
  <c r="F677"/>
  <c r="G677"/>
  <c r="F678"/>
  <c r="G678"/>
  <c r="F679"/>
  <c r="G679"/>
  <c r="F680"/>
  <c r="G680"/>
  <c r="F681"/>
  <c r="G681"/>
  <c r="F682"/>
  <c r="G682"/>
  <c r="F683"/>
  <c r="G683"/>
  <c r="F684"/>
  <c r="G684"/>
  <c r="F685"/>
  <c r="G685"/>
  <c r="F686"/>
  <c r="G686"/>
  <c r="F687"/>
  <c r="G687"/>
  <c r="F688"/>
  <c r="G688"/>
  <c r="F689"/>
  <c r="G689"/>
  <c r="F690"/>
  <c r="G690"/>
  <c r="F691"/>
  <c r="G691"/>
  <c r="F692"/>
  <c r="G692"/>
  <c r="F693"/>
  <c r="G693"/>
  <c r="F694"/>
  <c r="G694"/>
  <c r="F695"/>
  <c r="G695"/>
  <c r="F696"/>
  <c r="G696"/>
  <c r="F697"/>
  <c r="G697"/>
  <c r="F698"/>
  <c r="G698"/>
  <c r="F699"/>
  <c r="G699"/>
  <c r="F700"/>
  <c r="G700"/>
  <c r="F701"/>
  <c r="G701"/>
  <c r="F702"/>
  <c r="G702"/>
  <c r="F703"/>
  <c r="G703"/>
  <c r="F704"/>
  <c r="G704"/>
  <c r="F705"/>
  <c r="G705"/>
  <c r="F706"/>
  <c r="G706"/>
  <c r="F707"/>
  <c r="G707"/>
  <c r="F708"/>
  <c r="G708"/>
  <c r="F709"/>
  <c r="G709"/>
  <c r="F710"/>
  <c r="G710"/>
  <c r="F711"/>
  <c r="G711"/>
  <c r="F712"/>
  <c r="G712"/>
  <c r="F713"/>
  <c r="G713"/>
  <c r="F714"/>
  <c r="G714"/>
  <c r="F715"/>
  <c r="G715"/>
  <c r="F716"/>
  <c r="G716"/>
  <c r="F717"/>
  <c r="G717"/>
  <c r="F718"/>
  <c r="G718"/>
  <c r="F719"/>
  <c r="G719"/>
  <c r="F720"/>
  <c r="G720"/>
  <c r="F721"/>
  <c r="G721"/>
  <c r="F722"/>
  <c r="G722"/>
  <c r="F723"/>
  <c r="G723"/>
  <c r="F724"/>
  <c r="G724"/>
  <c r="F725"/>
  <c r="G725"/>
  <c r="F726"/>
  <c r="G726"/>
  <c r="F727"/>
  <c r="G727"/>
  <c r="F728"/>
  <c r="G728"/>
  <c r="F729"/>
  <c r="G729"/>
  <c r="F730"/>
  <c r="G730"/>
  <c r="F731"/>
  <c r="G731"/>
  <c r="F732"/>
  <c r="G732"/>
  <c r="F733"/>
  <c r="G733"/>
  <c r="F734"/>
  <c r="G734"/>
  <c r="F735"/>
  <c r="G735"/>
  <c r="F736"/>
  <c r="G736"/>
  <c r="F737"/>
  <c r="G737"/>
  <c r="F738"/>
  <c r="G738"/>
  <c r="F739"/>
  <c r="G739"/>
  <c r="F740"/>
  <c r="G740"/>
  <c r="F741"/>
  <c r="G741"/>
  <c r="F742"/>
  <c r="G742"/>
  <c r="F743"/>
  <c r="G743"/>
  <c r="F744"/>
  <c r="G744"/>
  <c r="F745"/>
  <c r="G745"/>
  <c r="F746"/>
  <c r="G746"/>
  <c r="F747"/>
  <c r="G747"/>
  <c r="F748"/>
  <c r="G748"/>
  <c r="F749"/>
  <c r="G749"/>
  <c r="F750"/>
  <c r="G750"/>
  <c r="F751"/>
  <c r="G751"/>
  <c r="F752"/>
  <c r="G752"/>
  <c r="F753"/>
  <c r="G753"/>
  <c r="F754"/>
  <c r="G754"/>
  <c r="F755"/>
  <c r="G755"/>
  <c r="F756"/>
  <c r="G756"/>
  <c r="F757"/>
  <c r="G757"/>
  <c r="F758"/>
  <c r="G758"/>
  <c r="F759"/>
  <c r="G759"/>
  <c r="F760"/>
  <c r="G760"/>
  <c r="F761"/>
  <c r="G761"/>
  <c r="F762"/>
  <c r="G762"/>
  <c r="F763"/>
  <c r="G763"/>
  <c r="F764"/>
  <c r="G764"/>
  <c r="F765"/>
  <c r="G765"/>
  <c r="F766"/>
  <c r="G766"/>
  <c r="F767"/>
  <c r="G767"/>
  <c r="F768"/>
  <c r="G768"/>
  <c r="F769"/>
  <c r="G769"/>
  <c r="F770"/>
  <c r="G770"/>
  <c r="F771"/>
  <c r="G771"/>
  <c r="F772"/>
  <c r="G772"/>
  <c r="F773"/>
  <c r="G773"/>
  <c r="F774"/>
  <c r="G774"/>
  <c r="F775"/>
  <c r="G775"/>
  <c r="F776"/>
  <c r="G776"/>
  <c r="F777"/>
  <c r="G777"/>
  <c r="F778"/>
  <c r="G778"/>
  <c r="F779"/>
  <c r="G779"/>
  <c r="F780"/>
  <c r="G780"/>
  <c r="F781"/>
  <c r="G781"/>
  <c r="F782"/>
  <c r="G782"/>
  <c r="F783"/>
  <c r="G783"/>
  <c r="F784"/>
  <c r="G784"/>
  <c r="F785"/>
  <c r="G785"/>
  <c r="F786"/>
  <c r="G786"/>
  <c r="F787"/>
  <c r="G787"/>
  <c r="F788"/>
  <c r="G788"/>
  <c r="F789"/>
  <c r="G789"/>
  <c r="F790"/>
  <c r="G790"/>
  <c r="F791"/>
  <c r="G791"/>
  <c r="F792"/>
  <c r="G792"/>
  <c r="F793"/>
  <c r="G793"/>
  <c r="F794"/>
  <c r="G794"/>
  <c r="F795"/>
  <c r="G795"/>
  <c r="F796"/>
  <c r="G796"/>
  <c r="F797"/>
  <c r="G797"/>
  <c r="F798"/>
  <c r="G798"/>
  <c r="F799"/>
  <c r="G799"/>
  <c r="F800"/>
  <c r="G800"/>
  <c r="F801"/>
  <c r="G801"/>
  <c r="F802"/>
  <c r="G802"/>
  <c r="F803"/>
  <c r="G803"/>
  <c r="F804"/>
  <c r="G804"/>
  <c r="F805"/>
  <c r="G805"/>
  <c r="F806"/>
  <c r="G806"/>
  <c r="F807"/>
  <c r="G807"/>
  <c r="F808"/>
  <c r="G808"/>
  <c r="F809"/>
  <c r="G809"/>
  <c r="F810"/>
  <c r="G810"/>
  <c r="F811"/>
  <c r="G811"/>
  <c r="F812"/>
  <c r="G812"/>
  <c r="F813"/>
  <c r="G813"/>
  <c r="F814"/>
  <c r="G814"/>
  <c r="F815"/>
  <c r="G815"/>
  <c r="F816"/>
  <c r="G816"/>
  <c r="F817"/>
  <c r="G817"/>
  <c r="F818"/>
  <c r="G818"/>
  <c r="F819"/>
  <c r="G819"/>
  <c r="F820"/>
  <c r="G820"/>
  <c r="F821"/>
  <c r="G821"/>
  <c r="F822"/>
  <c r="G822"/>
  <c r="F823"/>
  <c r="G823"/>
  <c r="F824"/>
  <c r="G824"/>
  <c r="F825"/>
  <c r="G825"/>
  <c r="F826"/>
  <c r="G826"/>
  <c r="F827"/>
  <c r="G827"/>
  <c r="F828"/>
  <c r="G828"/>
  <c r="F829"/>
  <c r="G829"/>
  <c r="F830"/>
  <c r="G830"/>
  <c r="F831"/>
  <c r="G831"/>
  <c r="F832"/>
  <c r="G832"/>
  <c r="F833"/>
  <c r="G833"/>
  <c r="F834"/>
  <c r="G834"/>
  <c r="F835"/>
  <c r="G835"/>
  <c r="F836"/>
  <c r="G836"/>
  <c r="F837"/>
  <c r="G837"/>
  <c r="F838"/>
  <c r="G838"/>
  <c r="F839"/>
  <c r="G839"/>
  <c r="F840"/>
  <c r="G840"/>
  <c r="F841"/>
  <c r="G841"/>
  <c r="F842"/>
  <c r="G842"/>
  <c r="F843"/>
  <c r="G843"/>
  <c r="F844"/>
  <c r="G844"/>
  <c r="F845"/>
  <c r="G845"/>
  <c r="F846"/>
  <c r="G846"/>
  <c r="F847"/>
  <c r="G847"/>
  <c r="F848"/>
  <c r="G848"/>
  <c r="F849"/>
  <c r="G849"/>
  <c r="F850"/>
  <c r="G850"/>
  <c r="F851"/>
  <c r="G851"/>
  <c r="F852"/>
  <c r="G852"/>
  <c r="F853"/>
  <c r="G853"/>
  <c r="F854"/>
  <c r="G854"/>
  <c r="F855"/>
  <c r="G855"/>
  <c r="F856"/>
  <c r="G856"/>
  <c r="F857"/>
  <c r="G857"/>
  <c r="F858"/>
  <c r="G858"/>
  <c r="F859"/>
  <c r="G859"/>
  <c r="F860"/>
  <c r="G860"/>
  <c r="F861"/>
  <c r="G861"/>
  <c r="F862"/>
  <c r="G862"/>
  <c r="F863"/>
  <c r="G863"/>
  <c r="F864"/>
  <c r="G864"/>
  <c r="F865"/>
  <c r="G865"/>
  <c r="F866"/>
  <c r="G866"/>
  <c r="F867"/>
  <c r="G867"/>
  <c r="F868"/>
  <c r="G868"/>
  <c r="F869"/>
  <c r="G869"/>
  <c r="F870"/>
  <c r="G870"/>
  <c r="F871"/>
  <c r="G871"/>
  <c r="F872"/>
  <c r="G872"/>
  <c r="F873"/>
  <c r="G873"/>
  <c r="F874"/>
  <c r="G874"/>
  <c r="F875"/>
  <c r="G875"/>
  <c r="F876"/>
  <c r="G876"/>
  <c r="F877"/>
  <c r="G877"/>
  <c r="F878"/>
  <c r="G878"/>
  <c r="F879"/>
  <c r="G879"/>
  <c r="F880"/>
  <c r="G880"/>
  <c r="F881"/>
  <c r="G881"/>
  <c r="F882"/>
  <c r="G882"/>
  <c r="F883"/>
  <c r="G883"/>
  <c r="F884"/>
  <c r="G884"/>
  <c r="F885"/>
  <c r="G885"/>
  <c r="F886"/>
  <c r="G886"/>
  <c r="F887"/>
  <c r="G887"/>
  <c r="F888"/>
  <c r="G888"/>
  <c r="F889"/>
  <c r="G889"/>
  <c r="F890"/>
  <c r="G890"/>
  <c r="F891"/>
  <c r="G891"/>
  <c r="F892"/>
  <c r="G892"/>
  <c r="F893"/>
  <c r="G893"/>
  <c r="F894"/>
  <c r="G894"/>
  <c r="F895"/>
  <c r="G895"/>
  <c r="F896"/>
  <c r="G896"/>
  <c r="F897"/>
  <c r="G897"/>
  <c r="F898"/>
  <c r="G898"/>
  <c r="F899"/>
  <c r="G899"/>
  <c r="F900"/>
  <c r="G900"/>
  <c r="F901"/>
  <c r="G901"/>
  <c r="F902"/>
  <c r="G902"/>
  <c r="F903"/>
  <c r="G903"/>
  <c r="F904"/>
  <c r="G904"/>
  <c r="F905"/>
  <c r="G905"/>
  <c r="F906"/>
  <c r="G906"/>
  <c r="F907"/>
  <c r="G907"/>
  <c r="F908"/>
  <c r="G908"/>
  <c r="F909"/>
  <c r="G909"/>
  <c r="F910"/>
  <c r="G910"/>
  <c r="F911"/>
  <c r="G911"/>
  <c r="F912"/>
  <c r="G912"/>
  <c r="F913"/>
  <c r="G913"/>
  <c r="F914"/>
  <c r="G914"/>
  <c r="F915"/>
  <c r="G915"/>
  <c r="F916"/>
  <c r="G916"/>
  <c r="F917"/>
  <c r="G917"/>
  <c r="F918"/>
  <c r="G918"/>
  <c r="F919"/>
  <c r="G919"/>
  <c r="F920"/>
  <c r="G920"/>
  <c r="F921"/>
  <c r="G921"/>
  <c r="F922"/>
  <c r="G922"/>
  <c r="F923"/>
  <c r="G923"/>
  <c r="F924"/>
  <c r="G924"/>
  <c r="F925"/>
  <c r="G925"/>
  <c r="F926"/>
  <c r="G926"/>
  <c r="F927"/>
  <c r="G927"/>
  <c r="F928"/>
  <c r="G928"/>
  <c r="F929"/>
  <c r="G929"/>
  <c r="F930"/>
  <c r="G930"/>
  <c r="F931"/>
  <c r="G931"/>
  <c r="F932"/>
  <c r="G932"/>
  <c r="F933"/>
  <c r="G933"/>
  <c r="F934"/>
  <c r="G934"/>
  <c r="F935"/>
  <c r="G935"/>
  <c r="F936"/>
  <c r="G936"/>
  <c r="F937"/>
  <c r="G937"/>
  <c r="F938"/>
  <c r="G938"/>
  <c r="F939"/>
  <c r="G939"/>
  <c r="F940"/>
  <c r="G940"/>
  <c r="F941"/>
  <c r="G941"/>
  <c r="F942"/>
  <c r="G942"/>
  <c r="F943"/>
  <c r="G943"/>
  <c r="F944"/>
  <c r="G944"/>
  <c r="F945"/>
  <c r="G945"/>
  <c r="F946"/>
  <c r="G946"/>
  <c r="F947"/>
  <c r="G947"/>
  <c r="F948"/>
  <c r="G948"/>
  <c r="F949"/>
  <c r="G949"/>
  <c r="F950"/>
  <c r="G950"/>
  <c r="F951"/>
  <c r="G951"/>
  <c r="F952"/>
  <c r="G952"/>
  <c r="F953"/>
  <c r="G953"/>
  <c r="F954"/>
  <c r="G954"/>
  <c r="F955"/>
  <c r="G955"/>
  <c r="F956"/>
  <c r="G956"/>
  <c r="F957"/>
  <c r="G957"/>
  <c r="F958"/>
  <c r="G958"/>
  <c r="F959"/>
  <c r="G959"/>
  <c r="F960"/>
  <c r="G960"/>
  <c r="F961"/>
  <c r="G961"/>
  <c r="F962"/>
  <c r="G962"/>
  <c r="F963"/>
  <c r="G963"/>
  <c r="F964"/>
  <c r="G964"/>
  <c r="F965"/>
  <c r="G965"/>
  <c r="F966"/>
  <c r="G966"/>
  <c r="F967"/>
  <c r="G967"/>
  <c r="F968"/>
  <c r="G968"/>
  <c r="F969"/>
  <c r="G969"/>
  <c r="F970"/>
  <c r="G970"/>
  <c r="F971"/>
  <c r="G971"/>
  <c r="F972"/>
  <c r="G972"/>
  <c r="F973"/>
  <c r="G973"/>
  <c r="F974"/>
  <c r="G974"/>
  <c r="F975"/>
  <c r="G975"/>
  <c r="F976"/>
  <c r="G976"/>
  <c r="F977"/>
  <c r="G977"/>
  <c r="F978"/>
  <c r="G978"/>
  <c r="F979"/>
  <c r="G979"/>
  <c r="F980"/>
  <c r="G980"/>
  <c r="F981"/>
  <c r="G981"/>
  <c r="G3"/>
  <c r="F3"/>
  <c r="F2"/>
  <c r="AQ3"/>
  <c r="AC3"/>
  <c r="AC4" s="1"/>
  <c r="AC5" s="1"/>
  <c r="AC6" s="1"/>
  <c r="AC7" s="1"/>
  <c r="AC8" s="1"/>
  <c r="AC9" s="1"/>
  <c r="AC10" s="1"/>
  <c r="AC11" s="1"/>
  <c r="AC12" s="1"/>
  <c r="AC13" s="1"/>
  <c r="AC14" s="1"/>
  <c r="AC15" s="1"/>
  <c r="AC16" s="1"/>
  <c r="BD2"/>
  <c r="AP2"/>
  <c r="AB2"/>
  <c r="N2"/>
  <c r="BE3"/>
  <c r="BE4" s="1"/>
  <c r="BE5" s="1"/>
  <c r="BE6" s="1"/>
  <c r="BE7" s="1"/>
  <c r="BE8" s="1"/>
  <c r="BE9" s="1"/>
  <c r="BE10" s="1"/>
  <c r="BE11" s="1"/>
  <c r="BE12" s="1"/>
  <c r="BE13" s="1"/>
  <c r="AQ4"/>
  <c r="AQ5" s="1"/>
  <c r="AQ6" s="1"/>
  <c r="AQ7" s="1"/>
  <c r="AQ8" s="1"/>
  <c r="AQ9" s="1"/>
  <c r="AQ10" s="1"/>
  <c r="AQ11" s="1"/>
  <c r="O3"/>
  <c r="O4" s="1"/>
  <c r="O5" s="1"/>
  <c r="O6" s="1"/>
  <c r="O7" s="1"/>
  <c r="O8" s="1"/>
  <c r="O9" s="1"/>
  <c r="O10" s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2"/>
  <c r="BE14" l="1"/>
  <c r="BD11"/>
  <c r="BD9"/>
  <c r="BD7"/>
  <c r="BD5"/>
  <c r="BD3"/>
  <c r="BD10"/>
  <c r="BD8"/>
  <c r="BD6"/>
  <c r="BD4"/>
  <c r="AQ12"/>
  <c r="AP7"/>
  <c r="AP5"/>
  <c r="AP3"/>
  <c r="AP6"/>
  <c r="AP4"/>
  <c r="AB3"/>
  <c r="AC17"/>
  <c r="N3"/>
  <c r="O11"/>
  <c r="AJ11"/>
  <c r="AP8"/>
  <c r="V3"/>
  <c r="AB4"/>
  <c r="H6"/>
  <c r="N4"/>
  <c r="BD12"/>
  <c r="BE15" l="1"/>
  <c r="AQ13"/>
  <c r="AC18"/>
  <c r="O12"/>
  <c r="AP9"/>
  <c r="AJ12"/>
  <c r="AB5"/>
  <c r="V4"/>
  <c r="N5"/>
  <c r="H7"/>
  <c r="BD13"/>
  <c r="BE16" l="1"/>
  <c r="AQ14"/>
  <c r="AC19"/>
  <c r="O13"/>
  <c r="AJ13"/>
  <c r="AP10"/>
  <c r="V5"/>
  <c r="AB6"/>
  <c r="H8"/>
  <c r="N6"/>
  <c r="BD14"/>
  <c r="BE17" l="1"/>
  <c r="AQ15"/>
  <c r="AC20"/>
  <c r="O14"/>
  <c r="AP11"/>
  <c r="AJ14"/>
  <c r="AB7"/>
  <c r="V6"/>
  <c r="N7"/>
  <c r="H9"/>
  <c r="BD15"/>
  <c r="BE18" l="1"/>
  <c r="AQ16"/>
  <c r="AC21"/>
  <c r="O15"/>
  <c r="AJ15"/>
  <c r="AP12"/>
  <c r="V7"/>
  <c r="AB8"/>
  <c r="H10"/>
  <c r="N8"/>
  <c r="BD16"/>
  <c r="BE19" l="1"/>
  <c r="AQ17"/>
  <c r="AC22"/>
  <c r="O16"/>
  <c r="AP13"/>
  <c r="AJ16"/>
  <c r="AB9"/>
  <c r="V8"/>
  <c r="N9"/>
  <c r="H11"/>
  <c r="BD17"/>
  <c r="AK15" l="1"/>
  <c r="I10"/>
  <c r="BE20"/>
  <c r="AQ18"/>
  <c r="AC23"/>
  <c r="O17"/>
  <c r="AJ17"/>
  <c r="AP14"/>
  <c r="V9"/>
  <c r="AB10"/>
  <c r="H12"/>
  <c r="I11" s="1"/>
  <c r="N10"/>
  <c r="AX11"/>
  <c r="BD18"/>
  <c r="AK16" l="1"/>
  <c r="BE21"/>
  <c r="AQ19"/>
  <c r="AC24"/>
  <c r="O18"/>
  <c r="AP15"/>
  <c r="AJ18"/>
  <c r="AB11"/>
  <c r="V10"/>
  <c r="N11"/>
  <c r="H13"/>
  <c r="BD19"/>
  <c r="AK17" l="1"/>
  <c r="I12"/>
  <c r="BE22"/>
  <c r="AQ20"/>
  <c r="AC25"/>
  <c r="O19"/>
  <c r="AJ19"/>
  <c r="AP16"/>
  <c r="V11"/>
  <c r="AB12"/>
  <c r="N12"/>
  <c r="H14"/>
  <c r="BD20"/>
  <c r="AX12"/>
  <c r="AK18" l="1"/>
  <c r="AL15"/>
  <c r="W10"/>
  <c r="I13"/>
  <c r="BE23"/>
  <c r="AQ21"/>
  <c r="AC26"/>
  <c r="O20"/>
  <c r="O21" s="1"/>
  <c r="O22" s="1"/>
  <c r="O23" s="1"/>
  <c r="O24" s="1"/>
  <c r="O25" s="1"/>
  <c r="O26" s="1"/>
  <c r="O27" s="1"/>
  <c r="AP17"/>
  <c r="AB13"/>
  <c r="V12"/>
  <c r="J10"/>
  <c r="N13"/>
  <c r="H15"/>
  <c r="AX14"/>
  <c r="BD21"/>
  <c r="AX13"/>
  <c r="AN15" l="1"/>
  <c r="AM15"/>
  <c r="L10"/>
  <c r="K10"/>
  <c r="I14"/>
  <c r="W11"/>
  <c r="BE24"/>
  <c r="AQ22"/>
  <c r="AC27"/>
  <c r="AJ21"/>
  <c r="AP18"/>
  <c r="AJ20"/>
  <c r="AB14"/>
  <c r="H16"/>
  <c r="N14"/>
  <c r="J11"/>
  <c r="BD22"/>
  <c r="AX15"/>
  <c r="AL17" l="1"/>
  <c r="AK19"/>
  <c r="AK20"/>
  <c r="L11"/>
  <c r="K11"/>
  <c r="AL16"/>
  <c r="I15"/>
  <c r="BE25"/>
  <c r="AQ23"/>
  <c r="AC28"/>
  <c r="AP19"/>
  <c r="AJ22"/>
  <c r="AB15"/>
  <c r="V13"/>
  <c r="V14"/>
  <c r="J12"/>
  <c r="N15"/>
  <c r="H17"/>
  <c r="I16" s="1"/>
  <c r="AX16"/>
  <c r="BD23"/>
  <c r="AL18" l="1"/>
  <c r="AN16"/>
  <c r="AM16"/>
  <c r="AM17"/>
  <c r="AN17"/>
  <c r="AK21"/>
  <c r="L12"/>
  <c r="K12"/>
  <c r="AY15"/>
  <c r="W13"/>
  <c r="W12"/>
  <c r="X10"/>
  <c r="BE26"/>
  <c r="AQ24"/>
  <c r="AC29"/>
  <c r="AJ23"/>
  <c r="AP20"/>
  <c r="V16"/>
  <c r="AB16"/>
  <c r="V15"/>
  <c r="H18"/>
  <c r="N16"/>
  <c r="J13"/>
  <c r="BD24"/>
  <c r="AX17"/>
  <c r="AM18" l="1"/>
  <c r="AN18"/>
  <c r="AK22"/>
  <c r="AL19"/>
  <c r="Y10"/>
  <c r="Z10"/>
  <c r="L13"/>
  <c r="K13"/>
  <c r="AY16"/>
  <c r="X12"/>
  <c r="W15"/>
  <c r="X11"/>
  <c r="I17"/>
  <c r="W14"/>
  <c r="BE27"/>
  <c r="AQ25"/>
  <c r="AC30"/>
  <c r="AP21"/>
  <c r="AJ24"/>
  <c r="AK23" s="1"/>
  <c r="V18"/>
  <c r="AB17"/>
  <c r="V17"/>
  <c r="N17"/>
  <c r="H19"/>
  <c r="J14"/>
  <c r="BD25"/>
  <c r="AL20" l="1"/>
  <c r="AM19"/>
  <c r="AN19"/>
  <c r="Y11"/>
  <c r="Z11"/>
  <c r="Y12"/>
  <c r="Z12"/>
  <c r="L14"/>
  <c r="K14"/>
  <c r="X13"/>
  <c r="I18"/>
  <c r="W17"/>
  <c r="X14"/>
  <c r="W16"/>
  <c r="V19"/>
  <c r="BE28"/>
  <c r="AQ26"/>
  <c r="AC31"/>
  <c r="AJ25"/>
  <c r="AP22"/>
  <c r="AB18"/>
  <c r="V20"/>
  <c r="H20"/>
  <c r="N18"/>
  <c r="J15"/>
  <c r="AX19"/>
  <c r="BD26"/>
  <c r="AX18"/>
  <c r="AY18" l="1"/>
  <c r="AL21"/>
  <c r="AK24"/>
  <c r="AM20"/>
  <c r="AN20"/>
  <c r="Y13"/>
  <c r="Z13"/>
  <c r="Y14"/>
  <c r="Z14"/>
  <c r="L15"/>
  <c r="K15"/>
  <c r="AY17"/>
  <c r="AZ15"/>
  <c r="X15"/>
  <c r="X16"/>
  <c r="W18"/>
  <c r="I19"/>
  <c r="W19"/>
  <c r="BE29"/>
  <c r="AQ27"/>
  <c r="AC32"/>
  <c r="AP23"/>
  <c r="AJ26"/>
  <c r="AB19"/>
  <c r="V22"/>
  <c r="V24"/>
  <c r="V23"/>
  <c r="V21"/>
  <c r="N19"/>
  <c r="J16"/>
  <c r="BD27"/>
  <c r="AX20"/>
  <c r="V25"/>
  <c r="BB15" l="1"/>
  <c r="BA15"/>
  <c r="AY19"/>
  <c r="AL22"/>
  <c r="AM21"/>
  <c r="AN21"/>
  <c r="AK25"/>
  <c r="Y15"/>
  <c r="Z15"/>
  <c r="Y16"/>
  <c r="Z16"/>
  <c r="L16"/>
  <c r="K16"/>
  <c r="AZ16"/>
  <c r="W22"/>
  <c r="X21"/>
  <c r="X19"/>
  <c r="X17"/>
  <c r="X18"/>
  <c r="X20"/>
  <c r="W24"/>
  <c r="W23"/>
  <c r="W20"/>
  <c r="W21"/>
  <c r="BE30"/>
  <c r="AQ28"/>
  <c r="AC33"/>
  <c r="AJ27"/>
  <c r="AP24"/>
  <c r="AB20"/>
  <c r="H22"/>
  <c r="N20"/>
  <c r="H21"/>
  <c r="BD28"/>
  <c r="V26"/>
  <c r="BB16" l="1"/>
  <c r="BA16"/>
  <c r="AM22"/>
  <c r="AN22"/>
  <c r="AK26"/>
  <c r="AL23"/>
  <c r="Y20"/>
  <c r="Z20"/>
  <c r="Y17"/>
  <c r="Z17"/>
  <c r="Y21"/>
  <c r="Z21"/>
  <c r="Y18"/>
  <c r="Z18"/>
  <c r="Y19"/>
  <c r="Z19"/>
  <c r="W25"/>
  <c r="I21"/>
  <c r="I20"/>
  <c r="J18"/>
  <c r="X22"/>
  <c r="BE31"/>
  <c r="AQ29"/>
  <c r="AC34"/>
  <c r="O28"/>
  <c r="AP25"/>
  <c r="AJ28"/>
  <c r="AB21"/>
  <c r="J17"/>
  <c r="N21"/>
  <c r="H23"/>
  <c r="I22" s="1"/>
  <c r="AX22"/>
  <c r="BD29"/>
  <c r="AX21"/>
  <c r="V27"/>
  <c r="AY20" l="1"/>
  <c r="AY21"/>
  <c r="AZ18"/>
  <c r="AL24"/>
  <c r="AK27"/>
  <c r="AM23"/>
  <c r="AN23"/>
  <c r="Y22"/>
  <c r="Z22"/>
  <c r="L17"/>
  <c r="K17"/>
  <c r="L18"/>
  <c r="K18"/>
  <c r="AZ17"/>
  <c r="J19"/>
  <c r="W26"/>
  <c r="X23"/>
  <c r="BE32"/>
  <c r="AQ30"/>
  <c r="AC35"/>
  <c r="O29"/>
  <c r="AJ29"/>
  <c r="AP26"/>
  <c r="AB22"/>
  <c r="N22"/>
  <c r="BD30"/>
  <c r="AX23"/>
  <c r="AZ19" l="1"/>
  <c r="BA18"/>
  <c r="BB18"/>
  <c r="BB17"/>
  <c r="BA17"/>
  <c r="AY22"/>
  <c r="AM24"/>
  <c r="AN24"/>
  <c r="AK28"/>
  <c r="AL25"/>
  <c r="Y23"/>
  <c r="Z23"/>
  <c r="L19"/>
  <c r="K19"/>
  <c r="BE33"/>
  <c r="AQ31"/>
  <c r="AC36"/>
  <c r="O30"/>
  <c r="AP27"/>
  <c r="AJ30"/>
  <c r="AK29" s="1"/>
  <c r="AB23"/>
  <c r="N23"/>
  <c r="H25"/>
  <c r="H24"/>
  <c r="BD31"/>
  <c r="V29"/>
  <c r="V28"/>
  <c r="BA19" l="1"/>
  <c r="BB19"/>
  <c r="AL26"/>
  <c r="AM25"/>
  <c r="AN25"/>
  <c r="J20"/>
  <c r="I23"/>
  <c r="I24"/>
  <c r="X24"/>
  <c r="W28"/>
  <c r="W27"/>
  <c r="X25"/>
  <c r="J21"/>
  <c r="BE34"/>
  <c r="AQ32"/>
  <c r="AC37"/>
  <c r="O31"/>
  <c r="AJ31"/>
  <c r="AP28"/>
  <c r="AB24"/>
  <c r="H26"/>
  <c r="N24"/>
  <c r="AX25"/>
  <c r="AX24"/>
  <c r="BD32"/>
  <c r="AZ20" l="1"/>
  <c r="AY24"/>
  <c r="AY23"/>
  <c r="AZ21"/>
  <c r="AL27"/>
  <c r="AM26"/>
  <c r="AN26"/>
  <c r="AK30"/>
  <c r="Y25"/>
  <c r="Z25"/>
  <c r="Y24"/>
  <c r="Z24"/>
  <c r="L21"/>
  <c r="K21"/>
  <c r="L20"/>
  <c r="K20"/>
  <c r="J22"/>
  <c r="I25"/>
  <c r="BE35"/>
  <c r="AQ33"/>
  <c r="AC38"/>
  <c r="O32"/>
  <c r="AP29"/>
  <c r="AJ32"/>
  <c r="AB25"/>
  <c r="N25"/>
  <c r="BD33"/>
  <c r="AX26"/>
  <c r="V31"/>
  <c r="V30"/>
  <c r="BA20" l="1"/>
  <c r="BB20"/>
  <c r="AY25"/>
  <c r="BA21"/>
  <c r="BB21"/>
  <c r="AZ22"/>
  <c r="AL28"/>
  <c r="AM27"/>
  <c r="AN27"/>
  <c r="AK31"/>
  <c r="L22"/>
  <c r="K22"/>
  <c r="W30"/>
  <c r="X26"/>
  <c r="W29"/>
  <c r="X27"/>
  <c r="BE36"/>
  <c r="AQ34"/>
  <c r="AC39"/>
  <c r="O33"/>
  <c r="AJ33"/>
  <c r="AP30"/>
  <c r="AB26"/>
  <c r="H28"/>
  <c r="N26"/>
  <c r="H27"/>
  <c r="AX27"/>
  <c r="BD34"/>
  <c r="V32"/>
  <c r="AY26" l="1"/>
  <c r="AZ23"/>
  <c r="BA22"/>
  <c r="BB22"/>
  <c r="AM28"/>
  <c r="AN28"/>
  <c r="AK32"/>
  <c r="AL29"/>
  <c r="Y27"/>
  <c r="Z27"/>
  <c r="Y26"/>
  <c r="Z26"/>
  <c r="J23"/>
  <c r="I27"/>
  <c r="I26"/>
  <c r="J24"/>
  <c r="X28"/>
  <c r="W31"/>
  <c r="BE37"/>
  <c r="AQ35"/>
  <c r="AC40"/>
  <c r="O34"/>
  <c r="AP31"/>
  <c r="AJ34"/>
  <c r="AB27"/>
  <c r="N27"/>
  <c r="H29"/>
  <c r="BD35"/>
  <c r="AX28"/>
  <c r="V33"/>
  <c r="AZ24" l="1"/>
  <c r="AY27"/>
  <c r="BA23"/>
  <c r="BB23"/>
  <c r="AL30"/>
  <c r="AM29"/>
  <c r="AN29"/>
  <c r="AK33"/>
  <c r="Y28"/>
  <c r="Z28"/>
  <c r="L24"/>
  <c r="K24"/>
  <c r="L23"/>
  <c r="K23"/>
  <c r="J25"/>
  <c r="I28"/>
  <c r="X29"/>
  <c r="W32"/>
  <c r="BE38"/>
  <c r="AQ36"/>
  <c r="AC41"/>
  <c r="O35"/>
  <c r="AJ35"/>
  <c r="AP32"/>
  <c r="AB28"/>
  <c r="N28"/>
  <c r="AX29"/>
  <c r="BD36"/>
  <c r="V34"/>
  <c r="W33" s="1"/>
  <c r="BA24" l="1"/>
  <c r="BB24"/>
  <c r="AY28"/>
  <c r="AZ25"/>
  <c r="AL31"/>
  <c r="AK34"/>
  <c r="AM30"/>
  <c r="AN30"/>
  <c r="Y29"/>
  <c r="Z29"/>
  <c r="L25"/>
  <c r="K25"/>
  <c r="X30"/>
  <c r="BE39"/>
  <c r="AQ37"/>
  <c r="AC42"/>
  <c r="O36"/>
  <c r="AP33"/>
  <c r="AJ36"/>
  <c r="AB29"/>
  <c r="N29"/>
  <c r="H31"/>
  <c r="H30"/>
  <c r="BD37"/>
  <c r="AX30"/>
  <c r="AY29" s="1"/>
  <c r="V35"/>
  <c r="AZ26" l="1"/>
  <c r="BA25"/>
  <c r="BB25"/>
  <c r="AL32"/>
  <c r="AM31"/>
  <c r="AN31"/>
  <c r="AK35"/>
  <c r="Y30"/>
  <c r="Z30"/>
  <c r="J27"/>
  <c r="J26"/>
  <c r="I29"/>
  <c r="I30"/>
  <c r="W34"/>
  <c r="X31"/>
  <c r="BE40"/>
  <c r="AQ38"/>
  <c r="AC43"/>
  <c r="O37"/>
  <c r="AJ37"/>
  <c r="AP34"/>
  <c r="AB30"/>
  <c r="N30"/>
  <c r="AX31"/>
  <c r="BD38"/>
  <c r="V36"/>
  <c r="BA26" l="1"/>
  <c r="BB26"/>
  <c r="AZ27"/>
  <c r="AY30"/>
  <c r="AL33"/>
  <c r="AM32"/>
  <c r="AN32"/>
  <c r="AK36"/>
  <c r="Y31"/>
  <c r="Z31"/>
  <c r="L26"/>
  <c r="K26"/>
  <c r="L27"/>
  <c r="K27"/>
  <c r="X32"/>
  <c r="W35"/>
  <c r="BE41"/>
  <c r="AQ39"/>
  <c r="AC44"/>
  <c r="O38"/>
  <c r="AP35"/>
  <c r="AJ38"/>
  <c r="AB31"/>
  <c r="N31"/>
  <c r="H33"/>
  <c r="H32"/>
  <c r="BD39"/>
  <c r="AX32"/>
  <c r="V37"/>
  <c r="AZ28" l="1"/>
  <c r="BA27"/>
  <c r="BB27"/>
  <c r="AY31"/>
  <c r="AL34"/>
  <c r="AM33"/>
  <c r="AN33"/>
  <c r="AK37"/>
  <c r="Y32"/>
  <c r="Z32"/>
  <c r="J29"/>
  <c r="X33"/>
  <c r="W36"/>
  <c r="I32"/>
  <c r="I31"/>
  <c r="J28"/>
  <c r="BE42"/>
  <c r="AQ40"/>
  <c r="AC45"/>
  <c r="O39"/>
  <c r="AJ39"/>
  <c r="AP36"/>
  <c r="AB32"/>
  <c r="H34"/>
  <c r="N32"/>
  <c r="AX33"/>
  <c r="BD40"/>
  <c r="V38"/>
  <c r="BA28" l="1"/>
  <c r="BB28"/>
  <c r="AZ29"/>
  <c r="AY32"/>
  <c r="AM34"/>
  <c r="AN34"/>
  <c r="AL35"/>
  <c r="AK38"/>
  <c r="Y33"/>
  <c r="Z33"/>
  <c r="L28"/>
  <c r="K28"/>
  <c r="L29"/>
  <c r="K29"/>
  <c r="I33"/>
  <c r="X34"/>
  <c r="J30"/>
  <c r="W37"/>
  <c r="BE43"/>
  <c r="AQ41"/>
  <c r="AC46"/>
  <c r="O40"/>
  <c r="AP37"/>
  <c r="AJ40"/>
  <c r="AK39" s="1"/>
  <c r="AB33"/>
  <c r="N33"/>
  <c r="H35"/>
  <c r="V39"/>
  <c r="BA29" l="1"/>
  <c r="BB29"/>
  <c r="AM35"/>
  <c r="AN35"/>
  <c r="AL36"/>
  <c r="Y34"/>
  <c r="Z34"/>
  <c r="L30"/>
  <c r="K30"/>
  <c r="W38"/>
  <c r="J31"/>
  <c r="X35"/>
  <c r="I34"/>
  <c r="BD42"/>
  <c r="BD41"/>
  <c r="BE44"/>
  <c r="AQ42"/>
  <c r="AC47"/>
  <c r="O41"/>
  <c r="BD43"/>
  <c r="AJ41"/>
  <c r="AP38"/>
  <c r="AB34"/>
  <c r="N34"/>
  <c r="H36"/>
  <c r="AX35"/>
  <c r="AX34"/>
  <c r="V40"/>
  <c r="AZ31" l="1"/>
  <c r="AZ30"/>
  <c r="AY33"/>
  <c r="AY34"/>
  <c r="AL37"/>
  <c r="AM36"/>
  <c r="AN36"/>
  <c r="AK40"/>
  <c r="Y35"/>
  <c r="Z35"/>
  <c r="L31"/>
  <c r="K31"/>
  <c r="X36"/>
  <c r="I35"/>
  <c r="J32"/>
  <c r="W39"/>
  <c r="BE45"/>
  <c r="AQ43"/>
  <c r="AC48"/>
  <c r="O42"/>
  <c r="BD44"/>
  <c r="AP39"/>
  <c r="AJ42"/>
  <c r="AB35"/>
  <c r="N35"/>
  <c r="AX36"/>
  <c r="V41"/>
  <c r="AZ32" l="1"/>
  <c r="BA31"/>
  <c r="BB31"/>
  <c r="BA30"/>
  <c r="BB30"/>
  <c r="AY35"/>
  <c r="AL38"/>
  <c r="AM37"/>
  <c r="AN37"/>
  <c r="AK41"/>
  <c r="Y36"/>
  <c r="Z36"/>
  <c r="L32"/>
  <c r="K32"/>
  <c r="X37"/>
  <c r="W40"/>
  <c r="BE46"/>
  <c r="AQ44"/>
  <c r="AC49"/>
  <c r="O43"/>
  <c r="BD45"/>
  <c r="AJ43"/>
  <c r="AP40"/>
  <c r="AB36"/>
  <c r="N36"/>
  <c r="H38"/>
  <c r="H37"/>
  <c r="AX37"/>
  <c r="V42"/>
  <c r="AZ33" l="1"/>
  <c r="BA32"/>
  <c r="BB32"/>
  <c r="AY36"/>
  <c r="AM38"/>
  <c r="AN38"/>
  <c r="AK42"/>
  <c r="AL39"/>
  <c r="Y37"/>
  <c r="Z37"/>
  <c r="X38"/>
  <c r="J33"/>
  <c r="I36"/>
  <c r="I37"/>
  <c r="W41"/>
  <c r="J34"/>
  <c r="BE47"/>
  <c r="BE48" s="1"/>
  <c r="BE49" s="1"/>
  <c r="BE50" s="1"/>
  <c r="BE51" s="1"/>
  <c r="BE52" s="1"/>
  <c r="BE53" s="1"/>
  <c r="AQ45"/>
  <c r="AC50"/>
  <c r="O44"/>
  <c r="BD46"/>
  <c r="AP41"/>
  <c r="AJ44"/>
  <c r="AK43" s="1"/>
  <c r="AB37"/>
  <c r="H39"/>
  <c r="N37"/>
  <c r="V43"/>
  <c r="BA33" l="1"/>
  <c r="BB33"/>
  <c r="AL40"/>
  <c r="AM39"/>
  <c r="AN39"/>
  <c r="Y38"/>
  <c r="Z38"/>
  <c r="L34"/>
  <c r="K34"/>
  <c r="L33"/>
  <c r="K33"/>
  <c r="J35"/>
  <c r="X39"/>
  <c r="W42"/>
  <c r="I38"/>
  <c r="AQ46"/>
  <c r="AC51"/>
  <c r="O45"/>
  <c r="AJ45"/>
  <c r="AP42"/>
  <c r="AB38"/>
  <c r="N38"/>
  <c r="H40"/>
  <c r="AX39"/>
  <c r="AX38"/>
  <c r="V44"/>
  <c r="BD48" l="1"/>
  <c r="AZ34"/>
  <c r="AY37"/>
  <c r="AY38"/>
  <c r="AZ35"/>
  <c r="AL41"/>
  <c r="AM40"/>
  <c r="AN40"/>
  <c r="AK44"/>
  <c r="Y39"/>
  <c r="Z39"/>
  <c r="L35"/>
  <c r="K35"/>
  <c r="X40"/>
  <c r="I39"/>
  <c r="W43"/>
  <c r="J36"/>
  <c r="BD47"/>
  <c r="AQ47"/>
  <c r="AC52"/>
  <c r="O46"/>
  <c r="AP43"/>
  <c r="AJ46"/>
  <c r="AB39"/>
  <c r="H41"/>
  <c r="N39"/>
  <c r="V45"/>
  <c r="BD49" l="1"/>
  <c r="BA34"/>
  <c r="BB34"/>
  <c r="BA35"/>
  <c r="BB35"/>
  <c r="AM41"/>
  <c r="AN41"/>
  <c r="AK45"/>
  <c r="AL42"/>
  <c r="Y40"/>
  <c r="Z40"/>
  <c r="L36"/>
  <c r="K36"/>
  <c r="J37"/>
  <c r="I40"/>
  <c r="X41"/>
  <c r="W44"/>
  <c r="AQ48"/>
  <c r="AC53"/>
  <c r="O47"/>
  <c r="AX40"/>
  <c r="AJ47"/>
  <c r="AP44"/>
  <c r="AB40"/>
  <c r="N40"/>
  <c r="H42"/>
  <c r="AX41"/>
  <c r="V46"/>
  <c r="BD50" l="1"/>
  <c r="AZ36"/>
  <c r="AY39"/>
  <c r="AY40"/>
  <c r="AZ37"/>
  <c r="AL43"/>
  <c r="AK46"/>
  <c r="AM42"/>
  <c r="AN42"/>
  <c r="Y41"/>
  <c r="Z41"/>
  <c r="L37"/>
  <c r="K37"/>
  <c r="X42"/>
  <c r="W45"/>
  <c r="J38"/>
  <c r="I41"/>
  <c r="AX42"/>
  <c r="AY41" s="1"/>
  <c r="AQ49"/>
  <c r="AC54"/>
  <c r="O48"/>
  <c r="AX43"/>
  <c r="AZ39" s="1"/>
  <c r="AX44"/>
  <c r="AP45"/>
  <c r="AJ48"/>
  <c r="AB41"/>
  <c r="H43"/>
  <c r="N41"/>
  <c r="V47"/>
  <c r="BD51" l="1"/>
  <c r="BA39"/>
  <c r="BB39"/>
  <c r="BA37"/>
  <c r="BB37"/>
  <c r="AZ40"/>
  <c r="BA36"/>
  <c r="BB36"/>
  <c r="AY43"/>
  <c r="AY42"/>
  <c r="AZ38"/>
  <c r="AL44"/>
  <c r="AM43"/>
  <c r="AN43"/>
  <c r="AK47"/>
  <c r="Y42"/>
  <c r="Z42"/>
  <c r="L38"/>
  <c r="K38"/>
  <c r="X43"/>
  <c r="J39"/>
  <c r="W46"/>
  <c r="I42"/>
  <c r="AQ50"/>
  <c r="AC55"/>
  <c r="O49"/>
  <c r="AX45"/>
  <c r="AJ49"/>
  <c r="AP46"/>
  <c r="AB42"/>
  <c r="N42"/>
  <c r="H44"/>
  <c r="V48"/>
  <c r="BD52" l="1"/>
  <c r="BA38"/>
  <c r="BB38"/>
  <c r="BA40"/>
  <c r="BB40"/>
  <c r="AZ41"/>
  <c r="AL45"/>
  <c r="AM44"/>
  <c r="AN44"/>
  <c r="AK48"/>
  <c r="Y43"/>
  <c r="Z43"/>
  <c r="L39"/>
  <c r="K39"/>
  <c r="J40"/>
  <c r="X44"/>
  <c r="W47"/>
  <c r="I43"/>
  <c r="AQ51"/>
  <c r="AC56"/>
  <c r="O50"/>
  <c r="AP47"/>
  <c r="AJ50"/>
  <c r="AB43"/>
  <c r="H45"/>
  <c r="N43"/>
  <c r="V49"/>
  <c r="BD53" l="1"/>
  <c r="AU9"/>
  <c r="AU21"/>
  <c r="BA41"/>
  <c r="BB41"/>
  <c r="AM45"/>
  <c r="AN45"/>
  <c r="AK49"/>
  <c r="AL46"/>
  <c r="Y44"/>
  <c r="Z44"/>
  <c r="L40"/>
  <c r="K40"/>
  <c r="X45"/>
  <c r="W48"/>
  <c r="I44"/>
  <c r="J41"/>
  <c r="AQ52"/>
  <c r="AC57"/>
  <c r="O51"/>
  <c r="AX47"/>
  <c r="AX46"/>
  <c r="AZ42" s="1"/>
  <c r="AJ51"/>
  <c r="AK50" s="1"/>
  <c r="AP48"/>
  <c r="AB44"/>
  <c r="N44"/>
  <c r="H46"/>
  <c r="V50"/>
  <c r="AZ43" l="1"/>
  <c r="BA42"/>
  <c r="BB42"/>
  <c r="AM46"/>
  <c r="AN46"/>
  <c r="AL47"/>
  <c r="Y45"/>
  <c r="Z45"/>
  <c r="L41"/>
  <c r="K41"/>
  <c r="BA43"/>
  <c r="BB43"/>
  <c r="X46"/>
  <c r="J42"/>
  <c r="I45"/>
  <c r="W49"/>
  <c r="AQ53"/>
  <c r="AC58"/>
  <c r="O52"/>
  <c r="AU14"/>
  <c r="AU24"/>
  <c r="AU16"/>
  <c r="AP49"/>
  <c r="AJ52"/>
  <c r="AB45"/>
  <c r="H47"/>
  <c r="N45"/>
  <c r="V51"/>
  <c r="AL48" l="1"/>
  <c r="AM47"/>
  <c r="AN47"/>
  <c r="AK51"/>
  <c r="Y46"/>
  <c r="Z46"/>
  <c r="L42"/>
  <c r="K42"/>
  <c r="BG9"/>
  <c r="BG7"/>
  <c r="BG5"/>
  <c r="BG3"/>
  <c r="BG10"/>
  <c r="BG8"/>
  <c r="BG6"/>
  <c r="BG4"/>
  <c r="BG2"/>
  <c r="AU27"/>
  <c r="X47"/>
  <c r="J43"/>
  <c r="W50"/>
  <c r="I46"/>
  <c r="AQ54"/>
  <c r="AC59"/>
  <c r="O53"/>
  <c r="AJ53"/>
  <c r="AP50"/>
  <c r="AB46"/>
  <c r="N46"/>
  <c r="H48"/>
  <c r="V52"/>
  <c r="AM48" l="1"/>
  <c r="AN48"/>
  <c r="AK52"/>
  <c r="AL49"/>
  <c r="Y47"/>
  <c r="Z47"/>
  <c r="L43"/>
  <c r="K43"/>
  <c r="X48"/>
  <c r="J44"/>
  <c r="I47"/>
  <c r="W51"/>
  <c r="AQ55"/>
  <c r="AC60"/>
  <c r="O54"/>
  <c r="AP51"/>
  <c r="AJ54"/>
  <c r="AK53" s="1"/>
  <c r="AB47"/>
  <c r="H49"/>
  <c r="N47"/>
  <c r="V53"/>
  <c r="AM49" l="1"/>
  <c r="AN49"/>
  <c r="AL50"/>
  <c r="Y48"/>
  <c r="Z48"/>
  <c r="L44"/>
  <c r="K44"/>
  <c r="X49"/>
  <c r="W52"/>
  <c r="I48"/>
  <c r="J45"/>
  <c r="AQ56"/>
  <c r="AC61"/>
  <c r="O55"/>
  <c r="AJ55"/>
  <c r="AP52"/>
  <c r="AB48"/>
  <c r="N48"/>
  <c r="H50"/>
  <c r="I49" s="1"/>
  <c r="V54"/>
  <c r="AL51" l="1"/>
  <c r="AM50"/>
  <c r="AN50"/>
  <c r="AK54"/>
  <c r="Y49"/>
  <c r="Z49"/>
  <c r="L45"/>
  <c r="K45"/>
  <c r="X50"/>
  <c r="J46"/>
  <c r="W53"/>
  <c r="AQ57"/>
  <c r="AC62"/>
  <c r="O56"/>
  <c r="AP53"/>
  <c r="AJ56"/>
  <c r="AB49"/>
  <c r="H51"/>
  <c r="N49"/>
  <c r="V55"/>
  <c r="AL52" l="1"/>
  <c r="AM51"/>
  <c r="AN51"/>
  <c r="AK55"/>
  <c r="Y50"/>
  <c r="Z50"/>
  <c r="L46"/>
  <c r="K46"/>
  <c r="J47"/>
  <c r="X51"/>
  <c r="W54"/>
  <c r="I50"/>
  <c r="AQ58"/>
  <c r="AC63"/>
  <c r="O57"/>
  <c r="AJ57"/>
  <c r="AP54"/>
  <c r="AB50"/>
  <c r="N50"/>
  <c r="H52"/>
  <c r="V56"/>
  <c r="AM52" l="1"/>
  <c r="AN52"/>
  <c r="AL53"/>
  <c r="AK56"/>
  <c r="Y51"/>
  <c r="Z51"/>
  <c r="L47"/>
  <c r="K47"/>
  <c r="J48"/>
  <c r="X52"/>
  <c r="W55"/>
  <c r="I51"/>
  <c r="AQ59"/>
  <c r="AC64"/>
  <c r="O58"/>
  <c r="AP55"/>
  <c r="AJ58"/>
  <c r="AB51"/>
  <c r="H53"/>
  <c r="N51"/>
  <c r="V57"/>
  <c r="AL54" l="1"/>
  <c r="AK57"/>
  <c r="AM53"/>
  <c r="AN53"/>
  <c r="Y52"/>
  <c r="Z52"/>
  <c r="L48"/>
  <c r="K48"/>
  <c r="X53"/>
  <c r="J49"/>
  <c r="W56"/>
  <c r="I52"/>
  <c r="AQ60"/>
  <c r="AC65"/>
  <c r="O59"/>
  <c r="AJ59"/>
  <c r="AP56"/>
  <c r="AB52"/>
  <c r="N52"/>
  <c r="H54"/>
  <c r="V58"/>
  <c r="AL55" l="1"/>
  <c r="AM54"/>
  <c r="AN54"/>
  <c r="AK58"/>
  <c r="Y53"/>
  <c r="Z53"/>
  <c r="L49"/>
  <c r="K49"/>
  <c r="J50"/>
  <c r="I53"/>
  <c r="X54"/>
  <c r="W57"/>
  <c r="AQ61"/>
  <c r="AC66"/>
  <c r="O60"/>
  <c r="AP57"/>
  <c r="AJ60"/>
  <c r="AB53"/>
  <c r="H55"/>
  <c r="N53"/>
  <c r="V59"/>
  <c r="W58" s="1"/>
  <c r="AL56" l="1"/>
  <c r="AM55"/>
  <c r="AN55"/>
  <c r="AK59"/>
  <c r="Y54"/>
  <c r="Z54"/>
  <c r="L50"/>
  <c r="K50"/>
  <c r="J51"/>
  <c r="X55"/>
  <c r="I54"/>
  <c r="AQ62"/>
  <c r="AC67"/>
  <c r="O61"/>
  <c r="AJ61"/>
  <c r="AP58"/>
  <c r="AB54"/>
  <c r="N54"/>
  <c r="H56"/>
  <c r="V60"/>
  <c r="AL57" l="1"/>
  <c r="AM56"/>
  <c r="AN56"/>
  <c r="AK60"/>
  <c r="Y55"/>
  <c r="Z55"/>
  <c r="L51"/>
  <c r="K51"/>
  <c r="X56"/>
  <c r="J52"/>
  <c r="W59"/>
  <c r="I55"/>
  <c r="AQ63"/>
  <c r="AC68"/>
  <c r="O62"/>
  <c r="AP59"/>
  <c r="AJ62"/>
  <c r="AB55"/>
  <c r="N55"/>
  <c r="AM57" l="1"/>
  <c r="AN57"/>
  <c r="AL58"/>
  <c r="AK61"/>
  <c r="Y56"/>
  <c r="Z56"/>
  <c r="L52"/>
  <c r="K52"/>
  <c r="AQ64"/>
  <c r="AC69"/>
  <c r="O63"/>
  <c r="AJ63"/>
  <c r="AK62" s="1"/>
  <c r="AP60"/>
  <c r="AB56"/>
  <c r="N56"/>
  <c r="H58"/>
  <c r="H57"/>
  <c r="V62"/>
  <c r="V61"/>
  <c r="AM58" l="1"/>
  <c r="AN58"/>
  <c r="AL59"/>
  <c r="X57"/>
  <c r="W61"/>
  <c r="W60"/>
  <c r="X58"/>
  <c r="J53"/>
  <c r="I57"/>
  <c r="I56"/>
  <c r="J54"/>
  <c r="AQ65"/>
  <c r="AC70"/>
  <c r="O64"/>
  <c r="AP61"/>
  <c r="AJ64"/>
  <c r="AB57"/>
  <c r="H59"/>
  <c r="N57"/>
  <c r="V63"/>
  <c r="AL60" l="1"/>
  <c r="AM59"/>
  <c r="AN59"/>
  <c r="AK63"/>
  <c r="Y57"/>
  <c r="Z57"/>
  <c r="Y58"/>
  <c r="Z58"/>
  <c r="L53"/>
  <c r="K53"/>
  <c r="L54"/>
  <c r="K54"/>
  <c r="J55"/>
  <c r="X59"/>
  <c r="I58"/>
  <c r="W62"/>
  <c r="AQ66"/>
  <c r="AC71"/>
  <c r="O65"/>
  <c r="AJ65"/>
  <c r="AP62"/>
  <c r="AB58"/>
  <c r="N58"/>
  <c r="H60"/>
  <c r="V64"/>
  <c r="AM60" l="1"/>
  <c r="AN60"/>
  <c r="AK64"/>
  <c r="AL61"/>
  <c r="Y59"/>
  <c r="Z59"/>
  <c r="L55"/>
  <c r="K55"/>
  <c r="W63"/>
  <c r="I59"/>
  <c r="J56"/>
  <c r="X60"/>
  <c r="AQ67"/>
  <c r="AC72"/>
  <c r="O66"/>
  <c r="AP63"/>
  <c r="AJ66"/>
  <c r="AK65" s="1"/>
  <c r="AB59"/>
  <c r="H61"/>
  <c r="N59"/>
  <c r="V65"/>
  <c r="AM61" l="1"/>
  <c r="AN61"/>
  <c r="AL62"/>
  <c r="Y60"/>
  <c r="Z60"/>
  <c r="L56"/>
  <c r="K56"/>
  <c r="X61"/>
  <c r="W64"/>
  <c r="I60"/>
  <c r="J57"/>
  <c r="AQ68"/>
  <c r="AC73"/>
  <c r="O67"/>
  <c r="AJ67"/>
  <c r="AP64"/>
  <c r="AB60"/>
  <c r="N60"/>
  <c r="H62"/>
  <c r="I61" s="1"/>
  <c r="V66"/>
  <c r="AL63" l="1"/>
  <c r="AM62"/>
  <c r="AN62"/>
  <c r="AK66"/>
  <c r="Y61"/>
  <c r="Z61"/>
  <c r="L57"/>
  <c r="K57"/>
  <c r="J58"/>
  <c r="X62"/>
  <c r="W65"/>
  <c r="AQ69"/>
  <c r="AC74"/>
  <c r="O68"/>
  <c r="AP65"/>
  <c r="AJ68"/>
  <c r="AB61"/>
  <c r="H63"/>
  <c r="N61"/>
  <c r="V67"/>
  <c r="W66" s="1"/>
  <c r="AM63" l="1"/>
  <c r="AN63"/>
  <c r="AK67"/>
  <c r="AL64"/>
  <c r="Y62"/>
  <c r="Z62"/>
  <c r="L58"/>
  <c r="K58"/>
  <c r="J59"/>
  <c r="I62"/>
  <c r="X63"/>
  <c r="AQ70"/>
  <c r="AC75"/>
  <c r="O69"/>
  <c r="AJ69"/>
  <c r="AK68" s="1"/>
  <c r="AP66"/>
  <c r="AB62"/>
  <c r="N62"/>
  <c r="H64"/>
  <c r="AL65" l="1"/>
  <c r="AM64"/>
  <c r="AN64"/>
  <c r="Y63"/>
  <c r="Z63"/>
  <c r="L59"/>
  <c r="K59"/>
  <c r="J60"/>
  <c r="I63"/>
  <c r="AQ71"/>
  <c r="AC76"/>
  <c r="O70"/>
  <c r="AP67"/>
  <c r="AJ70"/>
  <c r="AB63"/>
  <c r="H65"/>
  <c r="N63"/>
  <c r="V69"/>
  <c r="V68"/>
  <c r="AL66" l="1"/>
  <c r="AK69"/>
  <c r="AM65"/>
  <c r="AN65"/>
  <c r="L60"/>
  <c r="K60"/>
  <c r="X65"/>
  <c r="J61"/>
  <c r="I64"/>
  <c r="X64"/>
  <c r="W67"/>
  <c r="W68"/>
  <c r="AQ72"/>
  <c r="AC77"/>
  <c r="O71"/>
  <c r="AJ71"/>
  <c r="AP68"/>
  <c r="AB64"/>
  <c r="N64"/>
  <c r="H66"/>
  <c r="V70"/>
  <c r="AM66" l="1"/>
  <c r="AN66"/>
  <c r="AL67"/>
  <c r="AK70"/>
  <c r="Y65"/>
  <c r="Z65"/>
  <c r="Y64"/>
  <c r="Z64"/>
  <c r="L61"/>
  <c r="K61"/>
  <c r="X66"/>
  <c r="I65"/>
  <c r="J62"/>
  <c r="W69"/>
  <c r="AQ73"/>
  <c r="AC78"/>
  <c r="O72"/>
  <c r="AP69"/>
  <c r="AJ72"/>
  <c r="AK71" s="1"/>
  <c r="AB65"/>
  <c r="H67"/>
  <c r="N65"/>
  <c r="V71"/>
  <c r="AL68" l="1"/>
  <c r="AM67"/>
  <c r="AN67"/>
  <c r="Y66"/>
  <c r="Z66"/>
  <c r="L62"/>
  <c r="K62"/>
  <c r="X67"/>
  <c r="I66"/>
  <c r="J63"/>
  <c r="W70"/>
  <c r="AQ74"/>
  <c r="AC79"/>
  <c r="O73"/>
  <c r="AJ73"/>
  <c r="AP70"/>
  <c r="AB66"/>
  <c r="N66"/>
  <c r="H68"/>
  <c r="V72"/>
  <c r="AL69" l="1"/>
  <c r="AM68"/>
  <c r="AN68"/>
  <c r="AK72"/>
  <c r="Y67"/>
  <c r="Z67"/>
  <c r="L63"/>
  <c r="K63"/>
  <c r="J64"/>
  <c r="W71"/>
  <c r="I67"/>
  <c r="X68"/>
  <c r="AQ75"/>
  <c r="AC80"/>
  <c r="O74"/>
  <c r="AP71"/>
  <c r="AJ74"/>
  <c r="AB67"/>
  <c r="H69"/>
  <c r="N67"/>
  <c r="V73"/>
  <c r="AL70" l="1"/>
  <c r="AM69"/>
  <c r="AN69"/>
  <c r="AK73"/>
  <c r="Y68"/>
  <c r="Z68"/>
  <c r="L64"/>
  <c r="K64"/>
  <c r="X69"/>
  <c r="I68"/>
  <c r="W72"/>
  <c r="J65"/>
  <c r="AQ76"/>
  <c r="AC81"/>
  <c r="O75"/>
  <c r="AJ75"/>
  <c r="AP72"/>
  <c r="AB68"/>
  <c r="N68"/>
  <c r="H70"/>
  <c r="V74"/>
  <c r="AL71" l="1"/>
  <c r="AM70"/>
  <c r="AN70"/>
  <c r="AK74"/>
  <c r="Y69"/>
  <c r="Z69"/>
  <c r="L65"/>
  <c r="K65"/>
  <c r="X70"/>
  <c r="J66"/>
  <c r="I69"/>
  <c r="W73"/>
  <c r="AQ77"/>
  <c r="AC82"/>
  <c r="O76"/>
  <c r="AP73"/>
  <c r="AJ76"/>
  <c r="AB69"/>
  <c r="H71"/>
  <c r="N69"/>
  <c r="V75"/>
  <c r="AL72" l="1"/>
  <c r="AM71"/>
  <c r="AN71"/>
  <c r="AK75"/>
  <c r="Y70"/>
  <c r="Z70"/>
  <c r="L66"/>
  <c r="K66"/>
  <c r="J67"/>
  <c r="I70"/>
  <c r="X71"/>
  <c r="W74"/>
  <c r="AQ78"/>
  <c r="AC83"/>
  <c r="O77"/>
  <c r="AJ77"/>
  <c r="AP74"/>
  <c r="AB70"/>
  <c r="N70"/>
  <c r="H72"/>
  <c r="AM72" l="1"/>
  <c r="AN72"/>
  <c r="AK76"/>
  <c r="AL73"/>
  <c r="Y71"/>
  <c r="Z71"/>
  <c r="L67"/>
  <c r="K67"/>
  <c r="J68"/>
  <c r="I71"/>
  <c r="AQ79"/>
  <c r="AC84"/>
  <c r="O78"/>
  <c r="AP75"/>
  <c r="AJ78"/>
  <c r="AK77" s="1"/>
  <c r="AB71"/>
  <c r="H73"/>
  <c r="N71"/>
  <c r="V77"/>
  <c r="V76"/>
  <c r="AL74" l="1"/>
  <c r="AM73"/>
  <c r="AN73"/>
  <c r="L68"/>
  <c r="K68"/>
  <c r="J69"/>
  <c r="I72"/>
  <c r="X73"/>
  <c r="X72"/>
  <c r="W76"/>
  <c r="W75"/>
  <c r="AQ80"/>
  <c r="AC85"/>
  <c r="O79"/>
  <c r="AP76"/>
  <c r="AB72"/>
  <c r="N72"/>
  <c r="H74"/>
  <c r="V78"/>
  <c r="AM74" l="1"/>
  <c r="AN74"/>
  <c r="Y73"/>
  <c r="Z73"/>
  <c r="Y72"/>
  <c r="Z72"/>
  <c r="L69"/>
  <c r="K69"/>
  <c r="J70"/>
  <c r="I73"/>
  <c r="X74"/>
  <c r="W77"/>
  <c r="AQ81"/>
  <c r="AC86"/>
  <c r="O80"/>
  <c r="AP77"/>
  <c r="AJ79"/>
  <c r="AB73"/>
  <c r="H75"/>
  <c r="N73"/>
  <c r="V79"/>
  <c r="AL75" l="1"/>
  <c r="AK78"/>
  <c r="Y74"/>
  <c r="Z74"/>
  <c r="L70"/>
  <c r="K70"/>
  <c r="X75"/>
  <c r="I74"/>
  <c r="W78"/>
  <c r="J71"/>
  <c r="AQ82"/>
  <c r="AC87"/>
  <c r="O81"/>
  <c r="AP78"/>
  <c r="AJ80"/>
  <c r="AB74"/>
  <c r="N74"/>
  <c r="H76"/>
  <c r="V80"/>
  <c r="AM75" l="1"/>
  <c r="AN75"/>
  <c r="AL76"/>
  <c r="AK79"/>
  <c r="Y75"/>
  <c r="Z75"/>
  <c r="L71"/>
  <c r="K71"/>
  <c r="X76"/>
  <c r="W79"/>
  <c r="J72"/>
  <c r="I75"/>
  <c r="AQ83"/>
  <c r="AC88"/>
  <c r="O82"/>
  <c r="AP79"/>
  <c r="AJ81"/>
  <c r="AB75"/>
  <c r="H77"/>
  <c r="N75"/>
  <c r="V81"/>
  <c r="AL77" l="1"/>
  <c r="AK80"/>
  <c r="AM76"/>
  <c r="AN76"/>
  <c r="Y76"/>
  <c r="Z76"/>
  <c r="L72"/>
  <c r="K72"/>
  <c r="X77"/>
  <c r="J73"/>
  <c r="I76"/>
  <c r="W80"/>
  <c r="AQ84"/>
  <c r="AC89"/>
  <c r="O83"/>
  <c r="AP80"/>
  <c r="AJ82"/>
  <c r="AB76"/>
  <c r="N76"/>
  <c r="H78"/>
  <c r="V82"/>
  <c r="AL78" l="1"/>
  <c r="AM77"/>
  <c r="AN77"/>
  <c r="AK81"/>
  <c r="Y77"/>
  <c r="Z77"/>
  <c r="L73"/>
  <c r="K73"/>
  <c r="X78"/>
  <c r="J74"/>
  <c r="W81"/>
  <c r="I77"/>
  <c r="AQ85"/>
  <c r="AC90"/>
  <c r="O84"/>
  <c r="AP81"/>
  <c r="AJ83"/>
  <c r="AB77"/>
  <c r="H79"/>
  <c r="I78" s="1"/>
  <c r="N77"/>
  <c r="V83"/>
  <c r="AL79" l="1"/>
  <c r="AM78"/>
  <c r="AN78"/>
  <c r="AK82"/>
  <c r="Y78"/>
  <c r="Z78"/>
  <c r="L74"/>
  <c r="K74"/>
  <c r="X79"/>
  <c r="J75"/>
  <c r="W82"/>
  <c r="AQ86"/>
  <c r="AC91"/>
  <c r="O85"/>
  <c r="AP82"/>
  <c r="AJ85"/>
  <c r="AJ84"/>
  <c r="AB78"/>
  <c r="N78"/>
  <c r="H80"/>
  <c r="V84"/>
  <c r="AL80" l="1"/>
  <c r="AM79"/>
  <c r="AN79"/>
  <c r="AK83"/>
  <c r="AK84"/>
  <c r="AL81"/>
  <c r="Y79"/>
  <c r="Z79"/>
  <c r="L75"/>
  <c r="K75"/>
  <c r="J76"/>
  <c r="W83"/>
  <c r="I79"/>
  <c r="X80"/>
  <c r="AQ87"/>
  <c r="AC92"/>
  <c r="O86"/>
  <c r="AP83"/>
  <c r="AJ86"/>
  <c r="AB79"/>
  <c r="N79"/>
  <c r="V85"/>
  <c r="AL82" l="1"/>
  <c r="AM81"/>
  <c r="AN81"/>
  <c r="AM80"/>
  <c r="AN80"/>
  <c r="AK85"/>
  <c r="Y80"/>
  <c r="Z80"/>
  <c r="L76"/>
  <c r="K76"/>
  <c r="X81"/>
  <c r="W84"/>
  <c r="AQ88"/>
  <c r="AC93"/>
  <c r="O87"/>
  <c r="AJ87"/>
  <c r="AP84"/>
  <c r="AB80"/>
  <c r="N80"/>
  <c r="H82"/>
  <c r="H81"/>
  <c r="V86"/>
  <c r="AM82" l="1"/>
  <c r="AN82"/>
  <c r="AL83"/>
  <c r="AK86"/>
  <c r="Y81"/>
  <c r="Z81"/>
  <c r="X82"/>
  <c r="J77"/>
  <c r="I81"/>
  <c r="I80"/>
  <c r="W85"/>
  <c r="J78"/>
  <c r="AQ89"/>
  <c r="AC94"/>
  <c r="O88"/>
  <c r="AP85"/>
  <c r="AJ88"/>
  <c r="AK87" s="1"/>
  <c r="AB81"/>
  <c r="H83"/>
  <c r="N81"/>
  <c r="V87"/>
  <c r="AL84" l="1"/>
  <c r="AM83"/>
  <c r="AN83"/>
  <c r="Y82"/>
  <c r="Z82"/>
  <c r="L78"/>
  <c r="K78"/>
  <c r="L77"/>
  <c r="K77"/>
  <c r="J79"/>
  <c r="X83"/>
  <c r="W86"/>
  <c r="I82"/>
  <c r="AQ90"/>
  <c r="AC95"/>
  <c r="O89"/>
  <c r="AJ89"/>
  <c r="AP86"/>
  <c r="AB82"/>
  <c r="N82"/>
  <c r="H84"/>
  <c r="V88"/>
  <c r="W87" s="1"/>
  <c r="AL85" l="1"/>
  <c r="AM84"/>
  <c r="AN84"/>
  <c r="AK88"/>
  <c r="Y83"/>
  <c r="Z83"/>
  <c r="L79"/>
  <c r="K79"/>
  <c r="J80"/>
  <c r="X84"/>
  <c r="I83"/>
  <c r="AQ91"/>
  <c r="AC96"/>
  <c r="O90"/>
  <c r="AP87"/>
  <c r="AJ90"/>
  <c r="AB83"/>
  <c r="H85"/>
  <c r="N83"/>
  <c r="V89"/>
  <c r="AL86" l="1"/>
  <c r="AM85"/>
  <c r="AN85"/>
  <c r="AK89"/>
  <c r="Y84"/>
  <c r="Z84"/>
  <c r="L80"/>
  <c r="K80"/>
  <c r="X85"/>
  <c r="J81"/>
  <c r="W88"/>
  <c r="I84"/>
  <c r="AQ92"/>
  <c r="AC97"/>
  <c r="O91"/>
  <c r="AJ91"/>
  <c r="AP88"/>
  <c r="AB84"/>
  <c r="N84"/>
  <c r="H86"/>
  <c r="V90"/>
  <c r="AM86" l="1"/>
  <c r="AN86"/>
  <c r="AK90"/>
  <c r="AL87"/>
  <c r="Y85"/>
  <c r="Z85"/>
  <c r="L81"/>
  <c r="K81"/>
  <c r="X86"/>
  <c r="W89"/>
  <c r="J82"/>
  <c r="I85"/>
  <c r="AQ93"/>
  <c r="AC98"/>
  <c r="O92"/>
  <c r="AP89"/>
  <c r="AJ92"/>
  <c r="AK91" s="1"/>
  <c r="AB85"/>
  <c r="H87"/>
  <c r="N85"/>
  <c r="V91"/>
  <c r="AL88" l="1"/>
  <c r="AM87"/>
  <c r="AN87"/>
  <c r="Y86"/>
  <c r="Z86"/>
  <c r="L82"/>
  <c r="K82"/>
  <c r="X87"/>
  <c r="W90"/>
  <c r="J83"/>
  <c r="I86"/>
  <c r="AQ94"/>
  <c r="AC99"/>
  <c r="O93"/>
  <c r="AJ93"/>
  <c r="AP90"/>
  <c r="AB86"/>
  <c r="N86"/>
  <c r="H88"/>
  <c r="I87" s="1"/>
  <c r="V92"/>
  <c r="AL89" l="1"/>
  <c r="AM88"/>
  <c r="AN88"/>
  <c r="AK92"/>
  <c r="Y87"/>
  <c r="Z87"/>
  <c r="L83"/>
  <c r="K83"/>
  <c r="X88"/>
  <c r="W91"/>
  <c r="J84"/>
  <c r="AQ95"/>
  <c r="AC100"/>
  <c r="O94"/>
  <c r="AP91"/>
  <c r="AJ94"/>
  <c r="AB87"/>
  <c r="H89"/>
  <c r="N87"/>
  <c r="V93"/>
  <c r="AM89" l="1"/>
  <c r="AN89"/>
  <c r="AK93"/>
  <c r="AL90"/>
  <c r="Y88"/>
  <c r="Z88"/>
  <c r="L84"/>
  <c r="K84"/>
  <c r="J85"/>
  <c r="W92"/>
  <c r="I88"/>
  <c r="X89"/>
  <c r="AQ96"/>
  <c r="AC101"/>
  <c r="O95"/>
  <c r="AJ95"/>
  <c r="AP92"/>
  <c r="AB88"/>
  <c r="N88"/>
  <c r="H90"/>
  <c r="V94"/>
  <c r="AL91" l="1"/>
  <c r="AM90"/>
  <c r="AN90"/>
  <c r="AK94"/>
  <c r="Y89"/>
  <c r="Z89"/>
  <c r="L85"/>
  <c r="K85"/>
  <c r="X90"/>
  <c r="I89"/>
  <c r="W93"/>
  <c r="J86"/>
  <c r="AQ97"/>
  <c r="AC102"/>
  <c r="O96"/>
  <c r="AP93"/>
  <c r="AJ96"/>
  <c r="AB89"/>
  <c r="H91"/>
  <c r="I90" s="1"/>
  <c r="N89"/>
  <c r="V95"/>
  <c r="AM91" l="1"/>
  <c r="AN91"/>
  <c r="AK95"/>
  <c r="AL92"/>
  <c r="Y90"/>
  <c r="Z90"/>
  <c r="L86"/>
  <c r="K86"/>
  <c r="X91"/>
  <c r="W94"/>
  <c r="J87"/>
  <c r="AQ98"/>
  <c r="AC103"/>
  <c r="O97"/>
  <c r="AJ97"/>
  <c r="AP94"/>
  <c r="AB90"/>
  <c r="N90"/>
  <c r="H92"/>
  <c r="AL93" l="1"/>
  <c r="AK96"/>
  <c r="AM92"/>
  <c r="AN92"/>
  <c r="Y91"/>
  <c r="Z91"/>
  <c r="L87"/>
  <c r="K87"/>
  <c r="J88"/>
  <c r="I91"/>
  <c r="AQ99"/>
  <c r="AC104"/>
  <c r="O98"/>
  <c r="AP95"/>
  <c r="AJ98"/>
  <c r="AB91"/>
  <c r="H93"/>
  <c r="N91"/>
  <c r="V97"/>
  <c r="V96"/>
  <c r="AL94" l="1"/>
  <c r="AM93"/>
  <c r="AN93"/>
  <c r="AK97"/>
  <c r="L88"/>
  <c r="K88"/>
  <c r="X93"/>
  <c r="X92"/>
  <c r="W96"/>
  <c r="W95"/>
  <c r="J89"/>
  <c r="I92"/>
  <c r="AQ100"/>
  <c r="AC105"/>
  <c r="O99"/>
  <c r="AJ99"/>
  <c r="AP96"/>
  <c r="AB92"/>
  <c r="N92"/>
  <c r="H94"/>
  <c r="I93" s="1"/>
  <c r="V98"/>
  <c r="AM94" l="1"/>
  <c r="AN94"/>
  <c r="AL95"/>
  <c r="AK98"/>
  <c r="Y93"/>
  <c r="Z93"/>
  <c r="Y92"/>
  <c r="Z92"/>
  <c r="L89"/>
  <c r="K89"/>
  <c r="X94"/>
  <c r="W97"/>
  <c r="J90"/>
  <c r="AQ101"/>
  <c r="AC106"/>
  <c r="O100"/>
  <c r="AP97"/>
  <c r="AB93"/>
  <c r="H95"/>
  <c r="N93"/>
  <c r="V99"/>
  <c r="AM95" l="1"/>
  <c r="AN95"/>
  <c r="Y94"/>
  <c r="Z94"/>
  <c r="L90"/>
  <c r="K90"/>
  <c r="X95"/>
  <c r="W98"/>
  <c r="J91"/>
  <c r="I94"/>
  <c r="AQ102"/>
  <c r="AC107"/>
  <c r="O101"/>
  <c r="AJ101"/>
  <c r="AP98"/>
  <c r="AJ100"/>
  <c r="AB94"/>
  <c r="N94"/>
  <c r="H96"/>
  <c r="V100"/>
  <c r="AL97" l="1"/>
  <c r="AL96"/>
  <c r="AK100"/>
  <c r="AK99"/>
  <c r="Y95"/>
  <c r="Z95"/>
  <c r="L91"/>
  <c r="K91"/>
  <c r="X96"/>
  <c r="J92"/>
  <c r="I95"/>
  <c r="W99"/>
  <c r="AQ103"/>
  <c r="AC108"/>
  <c r="O102"/>
  <c r="AP99"/>
  <c r="AJ102"/>
  <c r="AB95"/>
  <c r="H97"/>
  <c r="N95"/>
  <c r="V101"/>
  <c r="AL98" l="1"/>
  <c r="AM97"/>
  <c r="AN97"/>
  <c r="AM96"/>
  <c r="AN96"/>
  <c r="AK101"/>
  <c r="Y96"/>
  <c r="Z96"/>
  <c r="L92"/>
  <c r="K92"/>
  <c r="X97"/>
  <c r="W100"/>
  <c r="J93"/>
  <c r="I96"/>
  <c r="AQ104"/>
  <c r="AC109"/>
  <c r="O103"/>
  <c r="AJ103"/>
  <c r="AP100"/>
  <c r="AB96"/>
  <c r="N96"/>
  <c r="H98"/>
  <c r="I97" s="1"/>
  <c r="V102"/>
  <c r="AL99" l="1"/>
  <c r="AM98"/>
  <c r="AN98"/>
  <c r="AK102"/>
  <c r="Y97"/>
  <c r="Z97"/>
  <c r="L93"/>
  <c r="K93"/>
  <c r="X98"/>
  <c r="J94"/>
  <c r="W101"/>
  <c r="AQ105"/>
  <c r="AC110"/>
  <c r="O104"/>
  <c r="AP101"/>
  <c r="AJ104"/>
  <c r="AB97"/>
  <c r="H99"/>
  <c r="N97"/>
  <c r="V103"/>
  <c r="AM99" l="1"/>
  <c r="AN99"/>
  <c r="AK103"/>
  <c r="AL100"/>
  <c r="Y98"/>
  <c r="Z98"/>
  <c r="L94"/>
  <c r="K94"/>
  <c r="X99"/>
  <c r="W102"/>
  <c r="J95"/>
  <c r="I98"/>
  <c r="AQ106"/>
  <c r="AC111"/>
  <c r="O105"/>
  <c r="AJ105"/>
  <c r="AP102"/>
  <c r="AB98"/>
  <c r="N98"/>
  <c r="H100"/>
  <c r="I99" s="1"/>
  <c r="V104"/>
  <c r="AL101" l="1"/>
  <c r="AK104"/>
  <c r="AM100"/>
  <c r="AN100"/>
  <c r="Y99"/>
  <c r="Z99"/>
  <c r="L95"/>
  <c r="K95"/>
  <c r="X100"/>
  <c r="J96"/>
  <c r="W103"/>
  <c r="AQ107"/>
  <c r="AC112"/>
  <c r="O106"/>
  <c r="AP103"/>
  <c r="AJ106"/>
  <c r="AB99"/>
  <c r="H101"/>
  <c r="N99"/>
  <c r="V105"/>
  <c r="AM101" l="1"/>
  <c r="AN101"/>
  <c r="AL102"/>
  <c r="AK105"/>
  <c r="Y100"/>
  <c r="Z100"/>
  <c r="L96"/>
  <c r="K96"/>
  <c r="J97"/>
  <c r="W104"/>
  <c r="X101"/>
  <c r="I100"/>
  <c r="AQ108"/>
  <c r="AC113"/>
  <c r="O107"/>
  <c r="AJ107"/>
  <c r="AP104"/>
  <c r="AB100"/>
  <c r="N100"/>
  <c r="H102"/>
  <c r="V106"/>
  <c r="W105" s="1"/>
  <c r="AL103" l="1"/>
  <c r="AM102"/>
  <c r="AN102"/>
  <c r="AK106"/>
  <c r="Y101"/>
  <c r="Z101"/>
  <c r="L97"/>
  <c r="K97"/>
  <c r="J98"/>
  <c r="I101"/>
  <c r="X102"/>
  <c r="AQ109"/>
  <c r="AC114"/>
  <c r="O108"/>
  <c r="AP105"/>
  <c r="AJ108"/>
  <c r="AB101"/>
  <c r="H103"/>
  <c r="N101"/>
  <c r="V107"/>
  <c r="AM103" l="1"/>
  <c r="AN103"/>
  <c r="AL104"/>
  <c r="AK107"/>
  <c r="Y102"/>
  <c r="Z102"/>
  <c r="L98"/>
  <c r="K98"/>
  <c r="J99"/>
  <c r="I102"/>
  <c r="X103"/>
  <c r="W106"/>
  <c r="AQ110"/>
  <c r="AC115"/>
  <c r="O109"/>
  <c r="AJ109"/>
  <c r="AK108" s="1"/>
  <c r="AP106"/>
  <c r="AB102"/>
  <c r="N102"/>
  <c r="H104"/>
  <c r="V108"/>
  <c r="AM104" l="1"/>
  <c r="AN104"/>
  <c r="AL105"/>
  <c r="Y103"/>
  <c r="Z103"/>
  <c r="L99"/>
  <c r="K99"/>
  <c r="X104"/>
  <c r="I103"/>
  <c r="J100"/>
  <c r="W107"/>
  <c r="AQ111"/>
  <c r="AC116"/>
  <c r="O110"/>
  <c r="AP107"/>
  <c r="AB103"/>
  <c r="H105"/>
  <c r="N103"/>
  <c r="V109"/>
  <c r="AM105" l="1"/>
  <c r="AN105"/>
  <c r="Y104"/>
  <c r="Z104"/>
  <c r="L100"/>
  <c r="K100"/>
  <c r="X105"/>
  <c r="W108"/>
  <c r="J101"/>
  <c r="I104"/>
  <c r="AQ112"/>
  <c r="AC117"/>
  <c r="O111"/>
  <c r="AP108"/>
  <c r="AJ110"/>
  <c r="AB104"/>
  <c r="N104"/>
  <c r="H106"/>
  <c r="V110"/>
  <c r="AL106" l="1"/>
  <c r="AK109"/>
  <c r="Y105"/>
  <c r="Z105"/>
  <c r="L101"/>
  <c r="K101"/>
  <c r="J102"/>
  <c r="I105"/>
  <c r="W109"/>
  <c r="X106"/>
  <c r="AQ113"/>
  <c r="AC118"/>
  <c r="O112"/>
  <c r="AJ112"/>
  <c r="AP109"/>
  <c r="AJ111"/>
  <c r="AB105"/>
  <c r="N105"/>
  <c r="V111"/>
  <c r="AL107" l="1"/>
  <c r="AM106"/>
  <c r="AN106"/>
  <c r="AK111"/>
  <c r="AL108"/>
  <c r="AK110"/>
  <c r="Y106"/>
  <c r="Z106"/>
  <c r="L102"/>
  <c r="K102"/>
  <c r="X107"/>
  <c r="W110"/>
  <c r="AQ114"/>
  <c r="AC119"/>
  <c r="O113"/>
  <c r="AP110"/>
  <c r="AB106"/>
  <c r="N106"/>
  <c r="H108"/>
  <c r="H107"/>
  <c r="V112"/>
  <c r="AM108" l="1"/>
  <c r="AN108"/>
  <c r="AM107"/>
  <c r="AN107"/>
  <c r="Y107"/>
  <c r="Z107"/>
  <c r="J103"/>
  <c r="I107"/>
  <c r="I106"/>
  <c r="X108"/>
  <c r="J104"/>
  <c r="W111"/>
  <c r="AQ115"/>
  <c r="AC120"/>
  <c r="O114"/>
  <c r="AJ114"/>
  <c r="AP111"/>
  <c r="AJ113"/>
  <c r="AB107"/>
  <c r="H109"/>
  <c r="N107"/>
  <c r="V113"/>
  <c r="AL110" l="1"/>
  <c r="AL109"/>
  <c r="AK112"/>
  <c r="AK113"/>
  <c r="Y108"/>
  <c r="Z108"/>
  <c r="L104"/>
  <c r="K104"/>
  <c r="L103"/>
  <c r="K103"/>
  <c r="J105"/>
  <c r="I108"/>
  <c r="X109"/>
  <c r="W112"/>
  <c r="AQ116"/>
  <c r="AC121"/>
  <c r="O115"/>
  <c r="AP112"/>
  <c r="AJ115"/>
  <c r="AL111" s="1"/>
  <c r="AB108"/>
  <c r="N108"/>
  <c r="H110"/>
  <c r="V114"/>
  <c r="AM111" l="1"/>
  <c r="AN111"/>
  <c r="AK114"/>
  <c r="AM109"/>
  <c r="AN109"/>
  <c r="AM110"/>
  <c r="AN110"/>
  <c r="Y109"/>
  <c r="Z109"/>
  <c r="L105"/>
  <c r="K105"/>
  <c r="J106"/>
  <c r="I109"/>
  <c r="X110"/>
  <c r="W113"/>
  <c r="AQ117"/>
  <c r="AC122"/>
  <c r="O116"/>
  <c r="AP113"/>
  <c r="AJ116"/>
  <c r="AL112" s="1"/>
  <c r="AB109"/>
  <c r="H111"/>
  <c r="N109"/>
  <c r="V115"/>
  <c r="AM112" l="1"/>
  <c r="AN112"/>
  <c r="AK115"/>
  <c r="Y110"/>
  <c r="Z110"/>
  <c r="L106"/>
  <c r="K106"/>
  <c r="J107"/>
  <c r="X111"/>
  <c r="W114"/>
  <c r="I110"/>
  <c r="AQ118"/>
  <c r="AC123"/>
  <c r="O117"/>
  <c r="AJ117"/>
  <c r="AL113" s="1"/>
  <c r="AP114"/>
  <c r="AB110"/>
  <c r="N110"/>
  <c r="H112"/>
  <c r="V116"/>
  <c r="AM113" l="1"/>
  <c r="AN113"/>
  <c r="Y111"/>
  <c r="Z111"/>
  <c r="L107"/>
  <c r="K107"/>
  <c r="W115"/>
  <c r="X112"/>
  <c r="J108"/>
  <c r="I111"/>
  <c r="AQ119"/>
  <c r="AQ120" s="1"/>
  <c r="AQ121" s="1"/>
  <c r="AQ122" s="1"/>
  <c r="AQ123" s="1"/>
  <c r="AQ124" s="1"/>
  <c r="AC124"/>
  <c r="O118"/>
  <c r="AP115"/>
  <c r="AB111"/>
  <c r="H113"/>
  <c r="N111"/>
  <c r="V117"/>
  <c r="AJ118" l="1"/>
  <c r="AL114" s="1"/>
  <c r="Y112"/>
  <c r="Z112"/>
  <c r="L108"/>
  <c r="K108"/>
  <c r="X113"/>
  <c r="J109"/>
  <c r="I112"/>
  <c r="W116"/>
  <c r="AC125"/>
  <c r="O119"/>
  <c r="AJ119"/>
  <c r="AP116"/>
  <c r="AB112"/>
  <c r="N112"/>
  <c r="H114"/>
  <c r="V118"/>
  <c r="AL115" l="1"/>
  <c r="AM114"/>
  <c r="AN114"/>
  <c r="Y113"/>
  <c r="Z113"/>
  <c r="L109"/>
  <c r="K109"/>
  <c r="AM115"/>
  <c r="AN115"/>
  <c r="X114"/>
  <c r="W117"/>
  <c r="J110"/>
  <c r="I113"/>
  <c r="AC126"/>
  <c r="O120"/>
  <c r="AG24"/>
  <c r="AP117"/>
  <c r="AB113"/>
  <c r="H115"/>
  <c r="N113"/>
  <c r="V119"/>
  <c r="Y114" l="1"/>
  <c r="Z114"/>
  <c r="L110"/>
  <c r="K110"/>
  <c r="AS6"/>
  <c r="AS3"/>
  <c r="AS10"/>
  <c r="AS7"/>
  <c r="AS5"/>
  <c r="AS4"/>
  <c r="AS2"/>
  <c r="AS8"/>
  <c r="AS9"/>
  <c r="J111"/>
  <c r="X115"/>
  <c r="I114"/>
  <c r="W118"/>
  <c r="AC127"/>
  <c r="O121"/>
  <c r="AG27"/>
  <c r="AP118"/>
  <c r="AB114"/>
  <c r="N114"/>
  <c r="H116"/>
  <c r="V120"/>
  <c r="Y115" l="1"/>
  <c r="Z115"/>
  <c r="L111"/>
  <c r="K111"/>
  <c r="J112"/>
  <c r="I115"/>
  <c r="X116"/>
  <c r="W119"/>
  <c r="AC128"/>
  <c r="O122"/>
  <c r="AB115"/>
  <c r="H117"/>
  <c r="N115"/>
  <c r="V121"/>
  <c r="AP119" l="1"/>
  <c r="Y116"/>
  <c r="Z116"/>
  <c r="L112"/>
  <c r="K112"/>
  <c r="J113"/>
  <c r="I116"/>
  <c r="X117"/>
  <c r="W120"/>
  <c r="AC129"/>
  <c r="O123"/>
  <c r="AB116"/>
  <c r="N116"/>
  <c r="H118"/>
  <c r="V122"/>
  <c r="AP120" l="1"/>
  <c r="Y117"/>
  <c r="Z117"/>
  <c r="L113"/>
  <c r="K113"/>
  <c r="X118"/>
  <c r="W121"/>
  <c r="I117"/>
  <c r="J114"/>
  <c r="AC130"/>
  <c r="O124"/>
  <c r="AB117"/>
  <c r="H119"/>
  <c r="N117"/>
  <c r="V123"/>
  <c r="AP121" l="1"/>
  <c r="Y118"/>
  <c r="Z118"/>
  <c r="L114"/>
  <c r="K114"/>
  <c r="J115"/>
  <c r="X119"/>
  <c r="I118"/>
  <c r="W122"/>
  <c r="AC131"/>
  <c r="O125"/>
  <c r="AB118"/>
  <c r="N118"/>
  <c r="H120"/>
  <c r="V124"/>
  <c r="W123" s="1"/>
  <c r="AP122" l="1"/>
  <c r="Y119"/>
  <c r="Z119"/>
  <c r="L115"/>
  <c r="K115"/>
  <c r="J116"/>
  <c r="I119"/>
  <c r="X120"/>
  <c r="AC132"/>
  <c r="O126"/>
  <c r="AB119"/>
  <c r="H121"/>
  <c r="N119"/>
  <c r="V125"/>
  <c r="AP123" l="1"/>
  <c r="AP124"/>
  <c r="AG9"/>
  <c r="AG21"/>
  <c r="AG14"/>
  <c r="AG16"/>
  <c r="Y120"/>
  <c r="Z120"/>
  <c r="L116"/>
  <c r="K116"/>
  <c r="X121"/>
  <c r="I120"/>
  <c r="W124"/>
  <c r="J117"/>
  <c r="AC133"/>
  <c r="O127"/>
  <c r="AB120"/>
  <c r="N120"/>
  <c r="H122"/>
  <c r="V126"/>
  <c r="Y121" l="1"/>
  <c r="Z121"/>
  <c r="L117"/>
  <c r="K117"/>
  <c r="J118"/>
  <c r="I121"/>
  <c r="X122"/>
  <c r="W125"/>
  <c r="AC134"/>
  <c r="O128"/>
  <c r="AB121"/>
  <c r="H123"/>
  <c r="N121"/>
  <c r="V127"/>
  <c r="Y122" l="1"/>
  <c r="Z122"/>
  <c r="L118"/>
  <c r="K118"/>
  <c r="X123"/>
  <c r="I122"/>
  <c r="W126"/>
  <c r="J119"/>
  <c r="AC135"/>
  <c r="O129"/>
  <c r="AB122"/>
  <c r="N122"/>
  <c r="H124"/>
  <c r="V128"/>
  <c r="Y123" l="1"/>
  <c r="Z123"/>
  <c r="L119"/>
  <c r="K119"/>
  <c r="J120"/>
  <c r="X124"/>
  <c r="I123"/>
  <c r="W127"/>
  <c r="AC136"/>
  <c r="O130"/>
  <c r="AB123"/>
  <c r="H125"/>
  <c r="N123"/>
  <c r="V129"/>
  <c r="Y124" l="1"/>
  <c r="Z124"/>
  <c r="L120"/>
  <c r="K120"/>
  <c r="X125"/>
  <c r="W128"/>
  <c r="J121"/>
  <c r="I124"/>
  <c r="AC137"/>
  <c r="O131"/>
  <c r="AB124"/>
  <c r="N124"/>
  <c r="H126"/>
  <c r="V130"/>
  <c r="Y125" l="1"/>
  <c r="Z125"/>
  <c r="L121"/>
  <c r="K121"/>
  <c r="X126"/>
  <c r="W129"/>
  <c r="J122"/>
  <c r="I125"/>
  <c r="AC138"/>
  <c r="O132"/>
  <c r="AB125"/>
  <c r="H127"/>
  <c r="I126" s="1"/>
  <c r="N125"/>
  <c r="V131"/>
  <c r="Y126" l="1"/>
  <c r="Z126"/>
  <c r="L122"/>
  <c r="K122"/>
  <c r="X127"/>
  <c r="J123"/>
  <c r="W130"/>
  <c r="AC139"/>
  <c r="O133"/>
  <c r="AB126"/>
  <c r="N126"/>
  <c r="H128"/>
  <c r="V132"/>
  <c r="Y127" l="1"/>
  <c r="Z127"/>
  <c r="L123"/>
  <c r="K123"/>
  <c r="J124"/>
  <c r="I127"/>
  <c r="W131"/>
  <c r="X128"/>
  <c r="AC140"/>
  <c r="O134"/>
  <c r="AB127"/>
  <c r="H129"/>
  <c r="N127"/>
  <c r="V133"/>
  <c r="Y128" l="1"/>
  <c r="Z128"/>
  <c r="L124"/>
  <c r="K124"/>
  <c r="X129"/>
  <c r="W132"/>
  <c r="I128"/>
  <c r="J125"/>
  <c r="AC141"/>
  <c r="O135"/>
  <c r="AB128"/>
  <c r="N128"/>
  <c r="H130"/>
  <c r="V134"/>
  <c r="Y129" l="1"/>
  <c r="Z129"/>
  <c r="L125"/>
  <c r="K125"/>
  <c r="J126"/>
  <c r="I129"/>
  <c r="X130"/>
  <c r="W133"/>
  <c r="AC142"/>
  <c r="O136"/>
  <c r="AB129"/>
  <c r="H131"/>
  <c r="N129"/>
  <c r="V135"/>
  <c r="Y130" l="1"/>
  <c r="Z130"/>
  <c r="L126"/>
  <c r="K126"/>
  <c r="J127"/>
  <c r="I130"/>
  <c r="X131"/>
  <c r="W134"/>
  <c r="AC143"/>
  <c r="O137"/>
  <c r="AB130"/>
  <c r="N130"/>
  <c r="H132"/>
  <c r="V136"/>
  <c r="W135" s="1"/>
  <c r="Y131" l="1"/>
  <c r="Z131"/>
  <c r="L127"/>
  <c r="K127"/>
  <c r="J128"/>
  <c r="I131"/>
  <c r="X132"/>
  <c r="AC144"/>
  <c r="O138"/>
  <c r="AB131"/>
  <c r="H133"/>
  <c r="N131"/>
  <c r="V137"/>
  <c r="Y132" l="1"/>
  <c r="Z132"/>
  <c r="L128"/>
  <c r="K128"/>
  <c r="J129"/>
  <c r="X133"/>
  <c r="I132"/>
  <c r="W136"/>
  <c r="AC145"/>
  <c r="O139"/>
  <c r="AB132"/>
  <c r="N132"/>
  <c r="H134"/>
  <c r="V138"/>
  <c r="Y133" l="1"/>
  <c r="Z133"/>
  <c r="L129"/>
  <c r="K129"/>
  <c r="J130"/>
  <c r="I133"/>
  <c r="X134"/>
  <c r="W137"/>
  <c r="AC146"/>
  <c r="O140"/>
  <c r="AB133"/>
  <c r="H135"/>
  <c r="N133"/>
  <c r="V139"/>
  <c r="Y134" l="1"/>
  <c r="Z134"/>
  <c r="L130"/>
  <c r="K130"/>
  <c r="J131"/>
  <c r="I134"/>
  <c r="X135"/>
  <c r="W138"/>
  <c r="AC147"/>
  <c r="O141"/>
  <c r="AB134"/>
  <c r="N134"/>
  <c r="H136"/>
  <c r="V140"/>
  <c r="Y135" l="1"/>
  <c r="Z135"/>
  <c r="L131"/>
  <c r="K131"/>
  <c r="X136"/>
  <c r="W139"/>
  <c r="J132"/>
  <c r="I135"/>
  <c r="AC148"/>
  <c r="O142"/>
  <c r="AB135"/>
  <c r="H137"/>
  <c r="N135"/>
  <c r="V141"/>
  <c r="Y136" l="1"/>
  <c r="Z136"/>
  <c r="L132"/>
  <c r="K132"/>
  <c r="J133"/>
  <c r="W140"/>
  <c r="I136"/>
  <c r="X137"/>
  <c r="AC149"/>
  <c r="O143"/>
  <c r="AB136"/>
  <c r="N136"/>
  <c r="H138"/>
  <c r="V142"/>
  <c r="Y137" l="1"/>
  <c r="Z137"/>
  <c r="L133"/>
  <c r="K133"/>
  <c r="X138"/>
  <c r="I137"/>
  <c r="J134"/>
  <c r="W141"/>
  <c r="AC150"/>
  <c r="O144"/>
  <c r="AB137"/>
  <c r="H139"/>
  <c r="N137"/>
  <c r="V143"/>
  <c r="Y138" l="1"/>
  <c r="Z138"/>
  <c r="L134"/>
  <c r="K134"/>
  <c r="J135"/>
  <c r="I138"/>
  <c r="X139"/>
  <c r="W142"/>
  <c r="AC151"/>
  <c r="O145"/>
  <c r="AB138"/>
  <c r="N138"/>
  <c r="H140"/>
  <c r="V144"/>
  <c r="Y139" l="1"/>
  <c r="Z139"/>
  <c r="L135"/>
  <c r="K135"/>
  <c r="X140"/>
  <c r="I139"/>
  <c r="J136"/>
  <c r="W143"/>
  <c r="AC152"/>
  <c r="O146"/>
  <c r="AB139"/>
  <c r="H141"/>
  <c r="I140" s="1"/>
  <c r="N139"/>
  <c r="V145"/>
  <c r="Y140" l="1"/>
  <c r="Z140"/>
  <c r="L136"/>
  <c r="K136"/>
  <c r="X141"/>
  <c r="J137"/>
  <c r="W144"/>
  <c r="AC153"/>
  <c r="O147"/>
  <c r="AB140"/>
  <c r="N140"/>
  <c r="H142"/>
  <c r="V146"/>
  <c r="Y141" l="1"/>
  <c r="Z141"/>
  <c r="L137"/>
  <c r="K137"/>
  <c r="J138"/>
  <c r="W145"/>
  <c r="I141"/>
  <c r="X142"/>
  <c r="AC154"/>
  <c r="O148"/>
  <c r="AB141"/>
  <c r="H143"/>
  <c r="N141"/>
  <c r="V147"/>
  <c r="Y142" l="1"/>
  <c r="Z142"/>
  <c r="L138"/>
  <c r="K138"/>
  <c r="X143"/>
  <c r="W146"/>
  <c r="J139"/>
  <c r="I142"/>
  <c r="AC155"/>
  <c r="O149"/>
  <c r="AB142"/>
  <c r="N142"/>
  <c r="H144"/>
  <c r="V148"/>
  <c r="Y143" l="1"/>
  <c r="Z143"/>
  <c r="L139"/>
  <c r="K139"/>
  <c r="J140"/>
  <c r="X144"/>
  <c r="I143"/>
  <c r="W147"/>
  <c r="AC156"/>
  <c r="O150"/>
  <c r="AB143"/>
  <c r="H145"/>
  <c r="N143"/>
  <c r="V149"/>
  <c r="W148" s="1"/>
  <c r="Y144" l="1"/>
  <c r="Z144"/>
  <c r="L140"/>
  <c r="K140"/>
  <c r="J141"/>
  <c r="X145"/>
  <c r="I144"/>
  <c r="AC157"/>
  <c r="O151"/>
  <c r="AB144"/>
  <c r="N144"/>
  <c r="H146"/>
  <c r="V150"/>
  <c r="Y145" l="1"/>
  <c r="Z145"/>
  <c r="L141"/>
  <c r="K141"/>
  <c r="X146"/>
  <c r="W149"/>
  <c r="J142"/>
  <c r="I145"/>
  <c r="AC158"/>
  <c r="O152"/>
  <c r="AB145"/>
  <c r="H147"/>
  <c r="N145"/>
  <c r="V151"/>
  <c r="Y146" l="1"/>
  <c r="Z146"/>
  <c r="L142"/>
  <c r="K142"/>
  <c r="X147"/>
  <c r="I146"/>
  <c r="J143"/>
  <c r="W150"/>
  <c r="AC159"/>
  <c r="O153"/>
  <c r="AB146"/>
  <c r="N146"/>
  <c r="H148"/>
  <c r="V152"/>
  <c r="Y147" l="1"/>
  <c r="Z147"/>
  <c r="L143"/>
  <c r="K143"/>
  <c r="X148"/>
  <c r="J144"/>
  <c r="W151"/>
  <c r="I147"/>
  <c r="AC160"/>
  <c r="O154"/>
  <c r="AB147"/>
  <c r="H149"/>
  <c r="N147"/>
  <c r="V153"/>
  <c r="Y148" l="1"/>
  <c r="Z148"/>
  <c r="L144"/>
  <c r="K144"/>
  <c r="X149"/>
  <c r="J145"/>
  <c r="I148"/>
  <c r="W152"/>
  <c r="AC161"/>
  <c r="O155"/>
  <c r="AB148"/>
  <c r="N148"/>
  <c r="H150"/>
  <c r="V154"/>
  <c r="Y149" l="1"/>
  <c r="Z149"/>
  <c r="L145"/>
  <c r="K145"/>
  <c r="J146"/>
  <c r="I149"/>
  <c r="X150"/>
  <c r="W153"/>
  <c r="AC162"/>
  <c r="O156"/>
  <c r="AB149"/>
  <c r="H151"/>
  <c r="N149"/>
  <c r="V155"/>
  <c r="Y150" l="1"/>
  <c r="Z150"/>
  <c r="L146"/>
  <c r="K146"/>
  <c r="J147"/>
  <c r="X151"/>
  <c r="W154"/>
  <c r="I150"/>
  <c r="AC163"/>
  <c r="O157"/>
  <c r="AB150"/>
  <c r="N150"/>
  <c r="H152"/>
  <c r="V156"/>
  <c r="W155" s="1"/>
  <c r="Y151" l="1"/>
  <c r="Z151"/>
  <c r="L147"/>
  <c r="K147"/>
  <c r="J148"/>
  <c r="I151"/>
  <c r="X152"/>
  <c r="AC164"/>
  <c r="O158"/>
  <c r="AB151"/>
  <c r="H153"/>
  <c r="N151"/>
  <c r="V157"/>
  <c r="Y152" l="1"/>
  <c r="Z152"/>
  <c r="L148"/>
  <c r="K148"/>
  <c r="X153"/>
  <c r="W156"/>
  <c r="I152"/>
  <c r="J149"/>
  <c r="AC165"/>
  <c r="O159"/>
  <c r="AB152"/>
  <c r="N152"/>
  <c r="H154"/>
  <c r="I153" s="1"/>
  <c r="V158"/>
  <c r="Y153" l="1"/>
  <c r="Z153"/>
  <c r="L149"/>
  <c r="K149"/>
  <c r="X154"/>
  <c r="W157"/>
  <c r="J150"/>
  <c r="AC166"/>
  <c r="O160"/>
  <c r="AB153"/>
  <c r="H155"/>
  <c r="N153"/>
  <c r="V159"/>
  <c r="Y154" l="1"/>
  <c r="Z154"/>
  <c r="L150"/>
  <c r="K150"/>
  <c r="X155"/>
  <c r="W158"/>
  <c r="J151"/>
  <c r="I154"/>
  <c r="AC167"/>
  <c r="O161"/>
  <c r="AB154"/>
  <c r="N154"/>
  <c r="H156"/>
  <c r="I155" s="1"/>
  <c r="V160"/>
  <c r="Y155" l="1"/>
  <c r="Z155"/>
  <c r="L151"/>
  <c r="K151"/>
  <c r="X156"/>
  <c r="J152"/>
  <c r="W159"/>
  <c r="AC168"/>
  <c r="O162"/>
  <c r="AB155"/>
  <c r="H157"/>
  <c r="N155"/>
  <c r="V161"/>
  <c r="Y156" l="1"/>
  <c r="Z156"/>
  <c r="L152"/>
  <c r="K152"/>
  <c r="X157"/>
  <c r="I156"/>
  <c r="J153"/>
  <c r="W160"/>
  <c r="AC169"/>
  <c r="O163"/>
  <c r="AB156"/>
  <c r="N156"/>
  <c r="H158"/>
  <c r="V162"/>
  <c r="Y157" l="1"/>
  <c r="Z157"/>
  <c r="L153"/>
  <c r="K153"/>
  <c r="X158"/>
  <c r="I157"/>
  <c r="J154"/>
  <c r="W161"/>
  <c r="AC170"/>
  <c r="O164"/>
  <c r="AB157"/>
  <c r="H159"/>
  <c r="N157"/>
  <c r="V163"/>
  <c r="Y158" l="1"/>
  <c r="Z158"/>
  <c r="L154"/>
  <c r="K154"/>
  <c r="J155"/>
  <c r="W162"/>
  <c r="X159"/>
  <c r="I158"/>
  <c r="AC171"/>
  <c r="O165"/>
  <c r="AB158"/>
  <c r="N158"/>
  <c r="H160"/>
  <c r="V164"/>
  <c r="Y159" l="1"/>
  <c r="Z159"/>
  <c r="L155"/>
  <c r="K155"/>
  <c r="J156"/>
  <c r="W163"/>
  <c r="X160"/>
  <c r="I159"/>
  <c r="AC172"/>
  <c r="O166"/>
  <c r="AB159"/>
  <c r="H161"/>
  <c r="N159"/>
  <c r="V165"/>
  <c r="Y160" l="1"/>
  <c r="Z160"/>
  <c r="L156"/>
  <c r="K156"/>
  <c r="J157"/>
  <c r="W164"/>
  <c r="I160"/>
  <c r="X161"/>
  <c r="AC173"/>
  <c r="O167"/>
  <c r="AB160"/>
  <c r="N160"/>
  <c r="H162"/>
  <c r="V166"/>
  <c r="Y161" l="1"/>
  <c r="Z161"/>
  <c r="L157"/>
  <c r="K157"/>
  <c r="J158"/>
  <c r="I161"/>
  <c r="W165"/>
  <c r="X162"/>
  <c r="AC174"/>
  <c r="O168"/>
  <c r="AB161"/>
  <c r="H163"/>
  <c r="N161"/>
  <c r="V167"/>
  <c r="Y162" l="1"/>
  <c r="Z162"/>
  <c r="L158"/>
  <c r="K158"/>
  <c r="X163"/>
  <c r="W166"/>
  <c r="J159"/>
  <c r="I162"/>
  <c r="AC175"/>
  <c r="O169"/>
  <c r="AB162"/>
  <c r="N162"/>
  <c r="H164"/>
  <c r="V168"/>
  <c r="Y163" l="1"/>
  <c r="Z163"/>
  <c r="L159"/>
  <c r="K159"/>
  <c r="J160"/>
  <c r="I163"/>
  <c r="X164"/>
  <c r="W167"/>
  <c r="AC176"/>
  <c r="O170"/>
  <c r="AB163"/>
  <c r="H165"/>
  <c r="N163"/>
  <c r="V169"/>
  <c r="Y164" l="1"/>
  <c r="Z164"/>
  <c r="L160"/>
  <c r="K160"/>
  <c r="J161"/>
  <c r="W168"/>
  <c r="X165"/>
  <c r="I164"/>
  <c r="AC177"/>
  <c r="O171"/>
  <c r="AB164"/>
  <c r="N164"/>
  <c r="H166"/>
  <c r="V170"/>
  <c r="Y165" l="1"/>
  <c r="Z165"/>
  <c r="L161"/>
  <c r="K161"/>
  <c r="X166"/>
  <c r="W169"/>
  <c r="J162"/>
  <c r="I165"/>
  <c r="AC178"/>
  <c r="O172"/>
  <c r="AB165"/>
  <c r="N165"/>
  <c r="V171"/>
  <c r="Y166" l="1"/>
  <c r="Z166"/>
  <c r="L162"/>
  <c r="K162"/>
  <c r="W170"/>
  <c r="X167"/>
  <c r="AC179"/>
  <c r="O173"/>
  <c r="AB166"/>
  <c r="N166"/>
  <c r="H168"/>
  <c r="H167"/>
  <c r="Y167" l="1"/>
  <c r="Z167"/>
  <c r="J163"/>
  <c r="I167"/>
  <c r="I166"/>
  <c r="J164"/>
  <c r="AC180"/>
  <c r="O174"/>
  <c r="AB167"/>
  <c r="H169"/>
  <c r="N167"/>
  <c r="V173"/>
  <c r="V172"/>
  <c r="L164" l="1"/>
  <c r="K164"/>
  <c r="L163"/>
  <c r="K163"/>
  <c r="X169"/>
  <c r="J165"/>
  <c r="X168"/>
  <c r="W171"/>
  <c r="W172"/>
  <c r="I168"/>
  <c r="AC181"/>
  <c r="O175"/>
  <c r="AB168"/>
  <c r="N168"/>
  <c r="H170"/>
  <c r="V174"/>
  <c r="Y168" l="1"/>
  <c r="Z168"/>
  <c r="Y169"/>
  <c r="Z169"/>
  <c r="L165"/>
  <c r="K165"/>
  <c r="J166"/>
  <c r="W173"/>
  <c r="I169"/>
  <c r="X170"/>
  <c r="AC182"/>
  <c r="O176"/>
  <c r="AB169"/>
  <c r="H171"/>
  <c r="N169"/>
  <c r="V175"/>
  <c r="Y170" l="1"/>
  <c r="Z170"/>
  <c r="L166"/>
  <c r="K166"/>
  <c r="J167"/>
  <c r="I170"/>
  <c r="X171"/>
  <c r="W174"/>
  <c r="AC183"/>
  <c r="O177"/>
  <c r="AB170"/>
  <c r="N170"/>
  <c r="H172"/>
  <c r="V176"/>
  <c r="Y171" l="1"/>
  <c r="Z171"/>
  <c r="L167"/>
  <c r="K167"/>
  <c r="X172"/>
  <c r="I171"/>
  <c r="J168"/>
  <c r="W175"/>
  <c r="AC184"/>
  <c r="O178"/>
  <c r="AB171"/>
  <c r="H173"/>
  <c r="I172" s="1"/>
  <c r="N171"/>
  <c r="V177"/>
  <c r="Y172" l="1"/>
  <c r="Z172"/>
  <c r="L168"/>
  <c r="K168"/>
  <c r="X173"/>
  <c r="W176"/>
  <c r="J169"/>
  <c r="AC185"/>
  <c r="O179"/>
  <c r="AB172"/>
  <c r="N172"/>
  <c r="H174"/>
  <c r="V178"/>
  <c r="Y173" l="1"/>
  <c r="Z173"/>
  <c r="L169"/>
  <c r="K169"/>
  <c r="X174"/>
  <c r="W177"/>
  <c r="J170"/>
  <c r="I173"/>
  <c r="AC186"/>
  <c r="O180"/>
  <c r="AB173"/>
  <c r="H175"/>
  <c r="N173"/>
  <c r="V179"/>
  <c r="Y174" l="1"/>
  <c r="Z174"/>
  <c r="L170"/>
  <c r="K170"/>
  <c r="X175"/>
  <c r="J171"/>
  <c r="W178"/>
  <c r="I174"/>
  <c r="AC187"/>
  <c r="O181"/>
  <c r="AB174"/>
  <c r="N174"/>
  <c r="H176"/>
  <c r="I175" s="1"/>
  <c r="V180"/>
  <c r="Y175" l="1"/>
  <c r="Z175"/>
  <c r="L171"/>
  <c r="K171"/>
  <c r="X176"/>
  <c r="W179"/>
  <c r="J172"/>
  <c r="AC188"/>
  <c r="O182"/>
  <c r="AB175"/>
  <c r="N175"/>
  <c r="V181"/>
  <c r="Y176" l="1"/>
  <c r="Z176"/>
  <c r="L172"/>
  <c r="K172"/>
  <c r="X177"/>
  <c r="W180"/>
  <c r="AC189"/>
  <c r="O183"/>
  <c r="AB176"/>
  <c r="N176"/>
  <c r="H178"/>
  <c r="H177"/>
  <c r="V182"/>
  <c r="Y177" l="1"/>
  <c r="Z177"/>
  <c r="X178"/>
  <c r="J174"/>
  <c r="W181"/>
  <c r="J173"/>
  <c r="I176"/>
  <c r="I177"/>
  <c r="AC190"/>
  <c r="O184"/>
  <c r="AB177"/>
  <c r="H179"/>
  <c r="N177"/>
  <c r="V183"/>
  <c r="Y178" l="1"/>
  <c r="Z178"/>
  <c r="L173"/>
  <c r="K173"/>
  <c r="L174"/>
  <c r="K174"/>
  <c r="J175"/>
  <c r="I178"/>
  <c r="W182"/>
  <c r="X179"/>
  <c r="AC191"/>
  <c r="O185"/>
  <c r="AB178"/>
  <c r="N178"/>
  <c r="H180"/>
  <c r="V184"/>
  <c r="W183" s="1"/>
  <c r="Y179" l="1"/>
  <c r="Z179"/>
  <c r="L175"/>
  <c r="K175"/>
  <c r="J176"/>
  <c r="X180"/>
  <c r="I179"/>
  <c r="AC192"/>
  <c r="O186"/>
  <c r="AB179"/>
  <c r="H181"/>
  <c r="N179"/>
  <c r="V185"/>
  <c r="Y180" l="1"/>
  <c r="Z180"/>
  <c r="L176"/>
  <c r="K176"/>
  <c r="X181"/>
  <c r="J177"/>
  <c r="I180"/>
  <c r="W184"/>
  <c r="AC193"/>
  <c r="O187"/>
  <c r="AB180"/>
  <c r="N180"/>
  <c r="H182"/>
  <c r="V186"/>
  <c r="Y181" l="1"/>
  <c r="Z181"/>
  <c r="L177"/>
  <c r="K177"/>
  <c r="J178"/>
  <c r="W185"/>
  <c r="X182"/>
  <c r="I181"/>
  <c r="AC194"/>
  <c r="O188"/>
  <c r="AB181"/>
  <c r="H183"/>
  <c r="N181"/>
  <c r="V187"/>
  <c r="W186" s="1"/>
  <c r="Y182" l="1"/>
  <c r="Z182"/>
  <c r="L178"/>
  <c r="K178"/>
  <c r="J179"/>
  <c r="I182"/>
  <c r="X183"/>
  <c r="AC195"/>
  <c r="O189"/>
  <c r="AB182"/>
  <c r="N182"/>
  <c r="H184"/>
  <c r="V188"/>
  <c r="Y183" l="1"/>
  <c r="Z183"/>
  <c r="L179"/>
  <c r="K179"/>
  <c r="J180"/>
  <c r="I183"/>
  <c r="X184"/>
  <c r="W187"/>
  <c r="AC196"/>
  <c r="O190"/>
  <c r="AB183"/>
  <c r="H185"/>
  <c r="N183"/>
  <c r="V189"/>
  <c r="Y184" l="1"/>
  <c r="Z184"/>
  <c r="L180"/>
  <c r="K180"/>
  <c r="J181"/>
  <c r="I184"/>
  <c r="X185"/>
  <c r="W188"/>
  <c r="AC197"/>
  <c r="O191"/>
  <c r="AB184"/>
  <c r="N184"/>
  <c r="H186"/>
  <c r="V190"/>
  <c r="W189" s="1"/>
  <c r="Y185" l="1"/>
  <c r="Z185"/>
  <c r="L181"/>
  <c r="K181"/>
  <c r="J182"/>
  <c r="I185"/>
  <c r="X186"/>
  <c r="AC198"/>
  <c r="O192"/>
  <c r="AB185"/>
  <c r="H187"/>
  <c r="N185"/>
  <c r="V191"/>
  <c r="Y186" l="1"/>
  <c r="Z186"/>
  <c r="L182"/>
  <c r="K182"/>
  <c r="X187"/>
  <c r="J183"/>
  <c r="W190"/>
  <c r="I186"/>
  <c r="AC199"/>
  <c r="O193"/>
  <c r="AB186"/>
  <c r="N186"/>
  <c r="H188"/>
  <c r="V192"/>
  <c r="Y187" l="1"/>
  <c r="Z187"/>
  <c r="L183"/>
  <c r="K183"/>
  <c r="J184"/>
  <c r="I187"/>
  <c r="X188"/>
  <c r="W191"/>
  <c r="AC200"/>
  <c r="O194"/>
  <c r="AB187"/>
  <c r="H189"/>
  <c r="N187"/>
  <c r="V193"/>
  <c r="W192" s="1"/>
  <c r="Y188" l="1"/>
  <c r="Z188"/>
  <c r="L184"/>
  <c r="K184"/>
  <c r="J185"/>
  <c r="X189"/>
  <c r="I188"/>
  <c r="AC201"/>
  <c r="O195"/>
  <c r="AB188"/>
  <c r="N188"/>
  <c r="H190"/>
  <c r="V194"/>
  <c r="Y189" l="1"/>
  <c r="Z189"/>
  <c r="L185"/>
  <c r="K185"/>
  <c r="X190"/>
  <c r="W193"/>
  <c r="J186"/>
  <c r="I189"/>
  <c r="AC202"/>
  <c r="O196"/>
  <c r="AB189"/>
  <c r="H191"/>
  <c r="N189"/>
  <c r="V195"/>
  <c r="Y190" l="1"/>
  <c r="Z190"/>
  <c r="L186"/>
  <c r="K186"/>
  <c r="J187"/>
  <c r="W194"/>
  <c r="X191"/>
  <c r="I190"/>
  <c r="AC203"/>
  <c r="O197"/>
  <c r="AB190"/>
  <c r="N190"/>
  <c r="V196"/>
  <c r="Y191" l="1"/>
  <c r="Z191"/>
  <c r="L187"/>
  <c r="K187"/>
  <c r="X192"/>
  <c r="W195"/>
  <c r="AC204"/>
  <c r="O198"/>
  <c r="AB191"/>
  <c r="H193"/>
  <c r="N191"/>
  <c r="H192"/>
  <c r="V197"/>
  <c r="Y192" l="1"/>
  <c r="Z192"/>
  <c r="X193"/>
  <c r="J188"/>
  <c r="I191"/>
  <c r="I192"/>
  <c r="J189"/>
  <c r="W196"/>
  <c r="AC205"/>
  <c r="O199"/>
  <c r="AB192"/>
  <c r="N192"/>
  <c r="H194"/>
  <c r="V198"/>
  <c r="Y193" l="1"/>
  <c r="Z193"/>
  <c r="L188"/>
  <c r="K188"/>
  <c r="L189"/>
  <c r="K189"/>
  <c r="J190"/>
  <c r="I193"/>
  <c r="X194"/>
  <c r="W197"/>
  <c r="AC206"/>
  <c r="O200"/>
  <c r="AB193"/>
  <c r="H195"/>
  <c r="N193"/>
  <c r="V199"/>
  <c r="Y194" l="1"/>
  <c r="Z194"/>
  <c r="L190"/>
  <c r="K190"/>
  <c r="J191"/>
  <c r="I194"/>
  <c r="X195"/>
  <c r="W198"/>
  <c r="AC207"/>
  <c r="O201"/>
  <c r="AB194"/>
  <c r="N194"/>
  <c r="H196"/>
  <c r="V200"/>
  <c r="Y195" l="1"/>
  <c r="Z195"/>
  <c r="L191"/>
  <c r="K191"/>
  <c r="J192"/>
  <c r="I195"/>
  <c r="X196"/>
  <c r="W199"/>
  <c r="AC208"/>
  <c r="O202"/>
  <c r="AB195"/>
  <c r="H197"/>
  <c r="N195"/>
  <c r="V201"/>
  <c r="Y196" l="1"/>
  <c r="Z196"/>
  <c r="L192"/>
  <c r="K192"/>
  <c r="J193"/>
  <c r="I196"/>
  <c r="X197"/>
  <c r="W200"/>
  <c r="AC209"/>
  <c r="O203"/>
  <c r="AB196"/>
  <c r="N196"/>
  <c r="H198"/>
  <c r="V202"/>
  <c r="Y197" l="1"/>
  <c r="Z197"/>
  <c r="L193"/>
  <c r="K193"/>
  <c r="J194"/>
  <c r="X198"/>
  <c r="W201"/>
  <c r="I197"/>
  <c r="AC210"/>
  <c r="O204"/>
  <c r="AB197"/>
  <c r="H199"/>
  <c r="N197"/>
  <c r="V203"/>
  <c r="W202" s="1"/>
  <c r="Y198" l="1"/>
  <c r="Z198"/>
  <c r="L194"/>
  <c r="K194"/>
  <c r="J195"/>
  <c r="X199"/>
  <c r="I198"/>
  <c r="AC211"/>
  <c r="O205"/>
  <c r="AB198"/>
  <c r="N198"/>
  <c r="H200"/>
  <c r="V204"/>
  <c r="Y199" l="1"/>
  <c r="Z199"/>
  <c r="L195"/>
  <c r="K195"/>
  <c r="X200"/>
  <c r="W203"/>
  <c r="J196"/>
  <c r="I199"/>
  <c r="AC212"/>
  <c r="O206"/>
  <c r="AB199"/>
  <c r="H201"/>
  <c r="N199"/>
  <c r="V205"/>
  <c r="Y200" l="1"/>
  <c r="Z200"/>
  <c r="L196"/>
  <c r="K196"/>
  <c r="J197"/>
  <c r="W204"/>
  <c r="X201"/>
  <c r="I200"/>
  <c r="AC213"/>
  <c r="O207"/>
  <c r="AB200"/>
  <c r="N200"/>
  <c r="H202"/>
  <c r="V206"/>
  <c r="W205" s="1"/>
  <c r="Y201" l="1"/>
  <c r="Z201"/>
  <c r="L197"/>
  <c r="K197"/>
  <c r="J198"/>
  <c r="X202"/>
  <c r="I201"/>
  <c r="AC214"/>
  <c r="O208"/>
  <c r="AB201"/>
  <c r="H203"/>
  <c r="N201"/>
  <c r="V207"/>
  <c r="Y202" l="1"/>
  <c r="Z202"/>
  <c r="L198"/>
  <c r="K198"/>
  <c r="X203"/>
  <c r="W206"/>
  <c r="I202"/>
  <c r="J199"/>
  <c r="AC215"/>
  <c r="O209"/>
  <c r="AB202"/>
  <c r="N202"/>
  <c r="H204"/>
  <c r="V208"/>
  <c r="Y203" l="1"/>
  <c r="Z203"/>
  <c r="L199"/>
  <c r="K199"/>
  <c r="J200"/>
  <c r="W207"/>
  <c r="I203"/>
  <c r="X204"/>
  <c r="AC216"/>
  <c r="O210"/>
  <c r="AB203"/>
  <c r="H205"/>
  <c r="N203"/>
  <c r="V209"/>
  <c r="W208" s="1"/>
  <c r="Y204" l="1"/>
  <c r="Z204"/>
  <c r="L200"/>
  <c r="K200"/>
  <c r="J201"/>
  <c r="X205"/>
  <c r="I204"/>
  <c r="AC217"/>
  <c r="O211"/>
  <c r="AB204"/>
  <c r="N204"/>
  <c r="H206"/>
  <c r="V210"/>
  <c r="Y205" l="1"/>
  <c r="Z205"/>
  <c r="L201"/>
  <c r="K201"/>
  <c r="J202"/>
  <c r="I205"/>
  <c r="X206"/>
  <c r="W209"/>
  <c r="AC218"/>
  <c r="O212"/>
  <c r="AB205"/>
  <c r="H207"/>
  <c r="N205"/>
  <c r="V211"/>
  <c r="Y206" l="1"/>
  <c r="Z206"/>
  <c r="L202"/>
  <c r="K202"/>
  <c r="J203"/>
  <c r="I206"/>
  <c r="X207"/>
  <c r="W210"/>
  <c r="AC219"/>
  <c r="O213"/>
  <c r="AB206"/>
  <c r="N206"/>
  <c r="V212"/>
  <c r="Y207" l="1"/>
  <c r="Z207"/>
  <c r="L203"/>
  <c r="K203"/>
  <c r="X208"/>
  <c r="W211"/>
  <c r="AC220"/>
  <c r="O214"/>
  <c r="AB207"/>
  <c r="H209"/>
  <c r="N207"/>
  <c r="H208"/>
  <c r="V213"/>
  <c r="Y208" l="1"/>
  <c r="Z208"/>
  <c r="J204"/>
  <c r="I208"/>
  <c r="I207"/>
  <c r="X209"/>
  <c r="J205"/>
  <c r="W212"/>
  <c r="AC221"/>
  <c r="O215"/>
  <c r="AB208"/>
  <c r="N208"/>
  <c r="H210"/>
  <c r="V214"/>
  <c r="Y209" l="1"/>
  <c r="Z209"/>
  <c r="L205"/>
  <c r="K205"/>
  <c r="L204"/>
  <c r="K204"/>
  <c r="J206"/>
  <c r="I209"/>
  <c r="X210"/>
  <c r="W213"/>
  <c r="AC222"/>
  <c r="O216"/>
  <c r="AB209"/>
  <c r="H211"/>
  <c r="N209"/>
  <c r="V215"/>
  <c r="Y210" l="1"/>
  <c r="Z210"/>
  <c r="L206"/>
  <c r="K206"/>
  <c r="X211"/>
  <c r="J207"/>
  <c r="W214"/>
  <c r="I210"/>
  <c r="AC223"/>
  <c r="O217"/>
  <c r="AB210"/>
  <c r="N210"/>
  <c r="H212"/>
  <c r="V216"/>
  <c r="Y211" l="1"/>
  <c r="Z211"/>
  <c r="L207"/>
  <c r="K207"/>
  <c r="X212"/>
  <c r="I211"/>
  <c r="W215"/>
  <c r="J208"/>
  <c r="AC224"/>
  <c r="O218"/>
  <c r="AB211"/>
  <c r="H213"/>
  <c r="I212" s="1"/>
  <c r="N211"/>
  <c r="V217"/>
  <c r="Y212" l="1"/>
  <c r="Z212"/>
  <c r="L208"/>
  <c r="K208"/>
  <c r="X213"/>
  <c r="W216"/>
  <c r="J209"/>
  <c r="AC225"/>
  <c r="O219"/>
  <c r="AB212"/>
  <c r="N212"/>
  <c r="H214"/>
  <c r="I213" s="1"/>
  <c r="V218"/>
  <c r="Y213" l="1"/>
  <c r="Z213"/>
  <c r="L209"/>
  <c r="K209"/>
  <c r="X214"/>
  <c r="W217"/>
  <c r="J210"/>
  <c r="AC226"/>
  <c r="O220"/>
  <c r="AB213"/>
  <c r="H215"/>
  <c r="N213"/>
  <c r="V219"/>
  <c r="Y214" l="1"/>
  <c r="Z214"/>
  <c r="L210"/>
  <c r="K210"/>
  <c r="X215"/>
  <c r="J211"/>
  <c r="W218"/>
  <c r="I214"/>
  <c r="AC227"/>
  <c r="O221"/>
  <c r="AB214"/>
  <c r="N214"/>
  <c r="H216"/>
  <c r="V220"/>
  <c r="Y215" l="1"/>
  <c r="Z215"/>
  <c r="L211"/>
  <c r="K211"/>
  <c r="J212"/>
  <c r="X216"/>
  <c r="W219"/>
  <c r="I215"/>
  <c r="AC228"/>
  <c r="O222"/>
  <c r="AB215"/>
  <c r="H217"/>
  <c r="N215"/>
  <c r="V221"/>
  <c r="Y216" l="1"/>
  <c r="Z216"/>
  <c r="L212"/>
  <c r="K212"/>
  <c r="J213"/>
  <c r="X217"/>
  <c r="W220"/>
  <c r="I216"/>
  <c r="AC229"/>
  <c r="O223"/>
  <c r="AB216"/>
  <c r="N216"/>
  <c r="H218"/>
  <c r="V222"/>
  <c r="Y217" l="1"/>
  <c r="Z217"/>
  <c r="L213"/>
  <c r="K213"/>
  <c r="J214"/>
  <c r="X218"/>
  <c r="I217"/>
  <c r="W221"/>
  <c r="AC230"/>
  <c r="O224"/>
  <c r="AB217"/>
  <c r="H219"/>
  <c r="N217"/>
  <c r="V223"/>
  <c r="Y218" l="1"/>
  <c r="Z218"/>
  <c r="L214"/>
  <c r="K214"/>
  <c r="X219"/>
  <c r="I218"/>
  <c r="J215"/>
  <c r="W222"/>
  <c r="AC231"/>
  <c r="O225"/>
  <c r="AB218"/>
  <c r="N218"/>
  <c r="H220"/>
  <c r="V224"/>
  <c r="Y219" l="1"/>
  <c r="Z219"/>
  <c r="L215"/>
  <c r="K215"/>
  <c r="X220"/>
  <c r="I219"/>
  <c r="W223"/>
  <c r="J216"/>
  <c r="AC232"/>
  <c r="O226"/>
  <c r="AB219"/>
  <c r="H221"/>
  <c r="N219"/>
  <c r="V225"/>
  <c r="Y220" l="1"/>
  <c r="Z220"/>
  <c r="L216"/>
  <c r="K216"/>
  <c r="J217"/>
  <c r="X221"/>
  <c r="W224"/>
  <c r="I220"/>
  <c r="AC233"/>
  <c r="O227"/>
  <c r="AB220"/>
  <c r="N220"/>
  <c r="H222"/>
  <c r="V226"/>
  <c r="Y221" l="1"/>
  <c r="Z221"/>
  <c r="L217"/>
  <c r="K217"/>
  <c r="X222"/>
  <c r="W225"/>
  <c r="J218"/>
  <c r="I221"/>
  <c r="AC234"/>
  <c r="O228"/>
  <c r="AB221"/>
  <c r="H223"/>
  <c r="I222" s="1"/>
  <c r="N221"/>
  <c r="Y222" l="1"/>
  <c r="Z222"/>
  <c r="L218"/>
  <c r="K218"/>
  <c r="J219"/>
  <c r="AC235"/>
  <c r="O229"/>
  <c r="AB222"/>
  <c r="N222"/>
  <c r="H224"/>
  <c r="V228"/>
  <c r="V227"/>
  <c r="L219" l="1"/>
  <c r="K219"/>
  <c r="X224"/>
  <c r="X223"/>
  <c r="W226"/>
  <c r="W227"/>
  <c r="I223"/>
  <c r="J220"/>
  <c r="AC236"/>
  <c r="O230"/>
  <c r="AB223"/>
  <c r="H225"/>
  <c r="N223"/>
  <c r="V229"/>
  <c r="Y223" l="1"/>
  <c r="Z223"/>
  <c r="Y224"/>
  <c r="Z224"/>
  <c r="L220"/>
  <c r="K220"/>
  <c r="X225"/>
  <c r="I224"/>
  <c r="J221"/>
  <c r="W228"/>
  <c r="AC237"/>
  <c r="O231"/>
  <c r="AB224"/>
  <c r="N224"/>
  <c r="H226"/>
  <c r="V230"/>
  <c r="Y225" l="1"/>
  <c r="Z225"/>
  <c r="L221"/>
  <c r="K221"/>
  <c r="J222"/>
  <c r="I225"/>
  <c r="X226"/>
  <c r="W229"/>
  <c r="AC238"/>
  <c r="O232"/>
  <c r="AB225"/>
  <c r="H227"/>
  <c r="N225"/>
  <c r="V231"/>
  <c r="Y226" l="1"/>
  <c r="Z226"/>
  <c r="L222"/>
  <c r="K222"/>
  <c r="X227"/>
  <c r="I226"/>
  <c r="J223"/>
  <c r="W230"/>
  <c r="AC239"/>
  <c r="O233"/>
  <c r="AB226"/>
  <c r="N226"/>
  <c r="H228"/>
  <c r="I227" s="1"/>
  <c r="V232"/>
  <c r="Y227" l="1"/>
  <c r="Z227"/>
  <c r="L223"/>
  <c r="K223"/>
  <c r="X228"/>
  <c r="J224"/>
  <c r="W231"/>
  <c r="AC240"/>
  <c r="O234"/>
  <c r="AB227"/>
  <c r="H229"/>
  <c r="N227"/>
  <c r="V233"/>
  <c r="Y228" l="1"/>
  <c r="Z228"/>
  <c r="L224"/>
  <c r="K224"/>
  <c r="J225"/>
  <c r="X229"/>
  <c r="W232"/>
  <c r="I228"/>
  <c r="AC241"/>
  <c r="O235"/>
  <c r="AB228"/>
  <c r="N228"/>
  <c r="H230"/>
  <c r="V234"/>
  <c r="Y229" l="1"/>
  <c r="Z229"/>
  <c r="L225"/>
  <c r="K225"/>
  <c r="J226"/>
  <c r="I229"/>
  <c r="X230"/>
  <c r="W233"/>
  <c r="AC242"/>
  <c r="O236"/>
  <c r="AB229"/>
  <c r="H231"/>
  <c r="N229"/>
  <c r="V235"/>
  <c r="Y230" l="1"/>
  <c r="Z230"/>
  <c r="L226"/>
  <c r="K226"/>
  <c r="J227"/>
  <c r="W234"/>
  <c r="I230"/>
  <c r="X231"/>
  <c r="AC243"/>
  <c r="O237"/>
  <c r="AB230"/>
  <c r="N230"/>
  <c r="H232"/>
  <c r="V236"/>
  <c r="Y231" l="1"/>
  <c r="Z231"/>
  <c r="L227"/>
  <c r="K227"/>
  <c r="J228"/>
  <c r="I231"/>
  <c r="X232"/>
  <c r="W235"/>
  <c r="AC244"/>
  <c r="O238"/>
  <c r="AB231"/>
  <c r="H233"/>
  <c r="N231"/>
  <c r="V237"/>
  <c r="Y232" l="1"/>
  <c r="Z232"/>
  <c r="L228"/>
  <c r="K228"/>
  <c r="J229"/>
  <c r="X233"/>
  <c r="W236"/>
  <c r="I232"/>
  <c r="AC245"/>
  <c r="O239"/>
  <c r="AB232"/>
  <c r="N232"/>
  <c r="H234"/>
  <c r="V238"/>
  <c r="Y233" l="1"/>
  <c r="Z233"/>
  <c r="L229"/>
  <c r="K229"/>
  <c r="X234"/>
  <c r="W237"/>
  <c r="I233"/>
  <c r="J230"/>
  <c r="AC246"/>
  <c r="O240"/>
  <c r="AB233"/>
  <c r="H235"/>
  <c r="I234" s="1"/>
  <c r="N233"/>
  <c r="V239"/>
  <c r="Y234" l="1"/>
  <c r="Z234"/>
  <c r="L230"/>
  <c r="K230"/>
  <c r="X235"/>
  <c r="J231"/>
  <c r="W238"/>
  <c r="AC247"/>
  <c r="O241"/>
  <c r="AB234"/>
  <c r="N234"/>
  <c r="H236"/>
  <c r="V240"/>
  <c r="Y235" l="1"/>
  <c r="Z235"/>
  <c r="L231"/>
  <c r="K231"/>
  <c r="J232"/>
  <c r="W239"/>
  <c r="X236"/>
  <c r="I235"/>
  <c r="AC248"/>
  <c r="O242"/>
  <c r="AB235"/>
  <c r="H237"/>
  <c r="N235"/>
  <c r="V241"/>
  <c r="W240" s="1"/>
  <c r="Y236" l="1"/>
  <c r="Z236"/>
  <c r="L232"/>
  <c r="K232"/>
  <c r="J233"/>
  <c r="X237"/>
  <c r="I236"/>
  <c r="AC249"/>
  <c r="O243"/>
  <c r="AB236"/>
  <c r="N236"/>
  <c r="H238"/>
  <c r="V242"/>
  <c r="Y237" l="1"/>
  <c r="Z237"/>
  <c r="L233"/>
  <c r="K233"/>
  <c r="J234"/>
  <c r="I237"/>
  <c r="X238"/>
  <c r="W241"/>
  <c r="AC250"/>
  <c r="O244"/>
  <c r="AB237"/>
  <c r="H239"/>
  <c r="N237"/>
  <c r="V243"/>
  <c r="Y238" l="1"/>
  <c r="Z238"/>
  <c r="L234"/>
  <c r="K234"/>
  <c r="J235"/>
  <c r="I238"/>
  <c r="X239"/>
  <c r="W242"/>
  <c r="AC251"/>
  <c r="O245"/>
  <c r="AB238"/>
  <c r="N238"/>
  <c r="H240"/>
  <c r="V244"/>
  <c r="Y239" l="1"/>
  <c r="Z239"/>
  <c r="L235"/>
  <c r="K235"/>
  <c r="J236"/>
  <c r="W243"/>
  <c r="I239"/>
  <c r="X240"/>
  <c r="AC252"/>
  <c r="O246"/>
  <c r="AB239"/>
  <c r="H241"/>
  <c r="N239"/>
  <c r="V245"/>
  <c r="Y240" l="1"/>
  <c r="Z240"/>
  <c r="L236"/>
  <c r="K236"/>
  <c r="J237"/>
  <c r="W244"/>
  <c r="X241"/>
  <c r="I240"/>
  <c r="AC253"/>
  <c r="O247"/>
  <c r="AB240"/>
  <c r="N240"/>
  <c r="H242"/>
  <c r="V246"/>
  <c r="W245" s="1"/>
  <c r="Y241" l="1"/>
  <c r="Z241"/>
  <c r="L237"/>
  <c r="K237"/>
  <c r="J238"/>
  <c r="I241"/>
  <c r="X242"/>
  <c r="AC254"/>
  <c r="O248"/>
  <c r="AB241"/>
  <c r="H243"/>
  <c r="N241"/>
  <c r="V247"/>
  <c r="Y242" l="1"/>
  <c r="Z242"/>
  <c r="L238"/>
  <c r="K238"/>
  <c r="J239"/>
  <c r="X243"/>
  <c r="W246"/>
  <c r="I242"/>
  <c r="AC255"/>
  <c r="O249"/>
  <c r="AB242"/>
  <c r="N242"/>
  <c r="H244"/>
  <c r="V248"/>
  <c r="Y243" l="1"/>
  <c r="Z243"/>
  <c r="L239"/>
  <c r="K239"/>
  <c r="X244"/>
  <c r="I243"/>
  <c r="J240"/>
  <c r="W247"/>
  <c r="AC256"/>
  <c r="O250"/>
  <c r="AB243"/>
  <c r="H245"/>
  <c r="I244" s="1"/>
  <c r="N243"/>
  <c r="V249"/>
  <c r="Y244" l="1"/>
  <c r="Z244"/>
  <c r="L240"/>
  <c r="K240"/>
  <c r="X245"/>
  <c r="J241"/>
  <c r="W248"/>
  <c r="AC257"/>
  <c r="O251"/>
  <c r="AB244"/>
  <c r="N244"/>
  <c r="H246"/>
  <c r="V250"/>
  <c r="Y245" l="1"/>
  <c r="Z245"/>
  <c r="L241"/>
  <c r="K241"/>
  <c r="J242"/>
  <c r="I245"/>
  <c r="W249"/>
  <c r="X246"/>
  <c r="AC258"/>
  <c r="O252"/>
  <c r="AB245"/>
  <c r="H247"/>
  <c r="N245"/>
  <c r="Y246" l="1"/>
  <c r="Z246"/>
  <c r="L242"/>
  <c r="K242"/>
  <c r="J243"/>
  <c r="I246"/>
  <c r="AC259"/>
  <c r="O253"/>
  <c r="AB246"/>
  <c r="N246"/>
  <c r="H248"/>
  <c r="V252"/>
  <c r="V251"/>
  <c r="L243" l="1"/>
  <c r="K243"/>
  <c r="X248"/>
  <c r="X247"/>
  <c r="W251"/>
  <c r="W250"/>
  <c r="J244"/>
  <c r="I247"/>
  <c r="AC260"/>
  <c r="O254"/>
  <c r="AB247"/>
  <c r="N247"/>
  <c r="V253"/>
  <c r="Y248" l="1"/>
  <c r="Z248"/>
  <c r="Y247"/>
  <c r="Z247"/>
  <c r="L244"/>
  <c r="K244"/>
  <c r="X249"/>
  <c r="W252"/>
  <c r="AC261"/>
  <c r="O255"/>
  <c r="AB248"/>
  <c r="N248"/>
  <c r="H250"/>
  <c r="H249"/>
  <c r="V254"/>
  <c r="Y249" l="1"/>
  <c r="Z249"/>
  <c r="X250"/>
  <c r="J245"/>
  <c r="I249"/>
  <c r="I248"/>
  <c r="W253"/>
  <c r="J246"/>
  <c r="AC262"/>
  <c r="O256"/>
  <c r="AB249"/>
  <c r="H251"/>
  <c r="N249"/>
  <c r="V255"/>
  <c r="Y250" l="1"/>
  <c r="Z250"/>
  <c r="L246"/>
  <c r="K246"/>
  <c r="L245"/>
  <c r="K245"/>
  <c r="J247"/>
  <c r="X251"/>
  <c r="W254"/>
  <c r="I250"/>
  <c r="AC263"/>
  <c r="O257"/>
  <c r="AB250"/>
  <c r="N250"/>
  <c r="H252"/>
  <c r="V256"/>
  <c r="Y251" l="1"/>
  <c r="Z251"/>
  <c r="L247"/>
  <c r="K247"/>
  <c r="X252"/>
  <c r="I251"/>
  <c r="J248"/>
  <c r="W255"/>
  <c r="AC264"/>
  <c r="O258"/>
  <c r="AB251"/>
  <c r="H253"/>
  <c r="N251"/>
  <c r="Y252" l="1"/>
  <c r="Z252"/>
  <c r="L248"/>
  <c r="K248"/>
  <c r="J249"/>
  <c r="I252"/>
  <c r="AC265"/>
  <c r="O259"/>
  <c r="AB252"/>
  <c r="N252"/>
  <c r="V258"/>
  <c r="V257"/>
  <c r="L249" l="1"/>
  <c r="K249"/>
  <c r="X253"/>
  <c r="W257"/>
  <c r="W256"/>
  <c r="X254"/>
  <c r="AC266"/>
  <c r="O260"/>
  <c r="AB253"/>
  <c r="H255"/>
  <c r="N253"/>
  <c r="H254"/>
  <c r="V259"/>
  <c r="Y254" l="1"/>
  <c r="Z254"/>
  <c r="Y253"/>
  <c r="Z253"/>
  <c r="J250"/>
  <c r="I253"/>
  <c r="I254"/>
  <c r="X255"/>
  <c r="J251"/>
  <c r="W258"/>
  <c r="AC267"/>
  <c r="O261"/>
  <c r="AB254"/>
  <c r="N254"/>
  <c r="V260"/>
  <c r="Y255" l="1"/>
  <c r="Z255"/>
  <c r="L251"/>
  <c r="K251"/>
  <c r="L250"/>
  <c r="K250"/>
  <c r="X256"/>
  <c r="W259"/>
  <c r="AC268"/>
  <c r="O262"/>
  <c r="AB255"/>
  <c r="H257"/>
  <c r="N255"/>
  <c r="H256"/>
  <c r="V261"/>
  <c r="Y256" l="1"/>
  <c r="Z256"/>
  <c r="X257"/>
  <c r="J253"/>
  <c r="W260"/>
  <c r="J252"/>
  <c r="I255"/>
  <c r="I256"/>
  <c r="AC269"/>
  <c r="O263"/>
  <c r="AB256"/>
  <c r="N256"/>
  <c r="H258"/>
  <c r="V262"/>
  <c r="Y257" l="1"/>
  <c r="Z257"/>
  <c r="L252"/>
  <c r="K252"/>
  <c r="L253"/>
  <c r="K253"/>
  <c r="X258"/>
  <c r="W261"/>
  <c r="I257"/>
  <c r="J254"/>
  <c r="AC270"/>
  <c r="O264"/>
  <c r="AB257"/>
  <c r="N257"/>
  <c r="V263"/>
  <c r="Y258" l="1"/>
  <c r="Z258"/>
  <c r="L254"/>
  <c r="K254"/>
  <c r="W262"/>
  <c r="X259"/>
  <c r="AC271"/>
  <c r="O265"/>
  <c r="AB258"/>
  <c r="N258"/>
  <c r="H260"/>
  <c r="H259"/>
  <c r="V264"/>
  <c r="Y259" l="1"/>
  <c r="Z259"/>
  <c r="J256"/>
  <c r="X260"/>
  <c r="J255"/>
  <c r="I258"/>
  <c r="I259"/>
  <c r="W263"/>
  <c r="AC272"/>
  <c r="O266"/>
  <c r="AB259"/>
  <c r="H261"/>
  <c r="N259"/>
  <c r="V265"/>
  <c r="Y260" l="1"/>
  <c r="Z260"/>
  <c r="L255"/>
  <c r="K255"/>
  <c r="L256"/>
  <c r="K256"/>
  <c r="X261"/>
  <c r="J257"/>
  <c r="I260"/>
  <c r="W264"/>
  <c r="AC273"/>
  <c r="O267"/>
  <c r="AB260"/>
  <c r="N260"/>
  <c r="H262"/>
  <c r="V266"/>
  <c r="Y261" l="1"/>
  <c r="Z261"/>
  <c r="L257"/>
  <c r="K257"/>
  <c r="X262"/>
  <c r="J258"/>
  <c r="I261"/>
  <c r="W265"/>
  <c r="AC274"/>
  <c r="O268"/>
  <c r="AB261"/>
  <c r="H263"/>
  <c r="N261"/>
  <c r="Y262" l="1"/>
  <c r="Z262"/>
  <c r="L258"/>
  <c r="K258"/>
  <c r="J259"/>
  <c r="I262"/>
  <c r="AC275"/>
  <c r="O269"/>
  <c r="AB262"/>
  <c r="N262"/>
  <c r="H264"/>
  <c r="V268"/>
  <c r="V267"/>
  <c r="L259" l="1"/>
  <c r="K259"/>
  <c r="J260"/>
  <c r="X263"/>
  <c r="W267"/>
  <c r="W266"/>
  <c r="X264"/>
  <c r="I263"/>
  <c r="AC276"/>
  <c r="O270"/>
  <c r="AB263"/>
  <c r="H265"/>
  <c r="N263"/>
  <c r="V269"/>
  <c r="W268" s="1"/>
  <c r="Y264" l="1"/>
  <c r="Z264"/>
  <c r="Y263"/>
  <c r="Z263"/>
  <c r="L260"/>
  <c r="K260"/>
  <c r="J261"/>
  <c r="X265"/>
  <c r="I264"/>
  <c r="AC277"/>
  <c r="O271"/>
  <c r="AB264"/>
  <c r="N264"/>
  <c r="H266"/>
  <c r="V270"/>
  <c r="W269" s="1"/>
  <c r="Y265" l="1"/>
  <c r="Z265"/>
  <c r="L261"/>
  <c r="K261"/>
  <c r="J262"/>
  <c r="I265"/>
  <c r="X266"/>
  <c r="AC278"/>
  <c r="O272"/>
  <c r="AB265"/>
  <c r="H267"/>
  <c r="N265"/>
  <c r="V271"/>
  <c r="Y266" l="1"/>
  <c r="Z266"/>
  <c r="L262"/>
  <c r="K262"/>
  <c r="J263"/>
  <c r="W270"/>
  <c r="I266"/>
  <c r="X267"/>
  <c r="AC279"/>
  <c r="O273"/>
  <c r="AB266"/>
  <c r="N266"/>
  <c r="H268"/>
  <c r="V272"/>
  <c r="Y267" l="1"/>
  <c r="Z267"/>
  <c r="L263"/>
  <c r="K263"/>
  <c r="X268"/>
  <c r="I267"/>
  <c r="J264"/>
  <c r="W271"/>
  <c r="AC280"/>
  <c r="O274"/>
  <c r="AB267"/>
  <c r="H269"/>
  <c r="N267"/>
  <c r="V273"/>
  <c r="Y268" l="1"/>
  <c r="Z268"/>
  <c r="L264"/>
  <c r="K264"/>
  <c r="J265"/>
  <c r="I268"/>
  <c r="X269"/>
  <c r="W272"/>
  <c r="AC281"/>
  <c r="O275"/>
  <c r="AB268"/>
  <c r="N268"/>
  <c r="H270"/>
  <c r="V274"/>
  <c r="Y269" l="1"/>
  <c r="Z269"/>
  <c r="L265"/>
  <c r="K265"/>
  <c r="J266"/>
  <c r="X270"/>
  <c r="W273"/>
  <c r="I269"/>
  <c r="AC282"/>
  <c r="O276"/>
  <c r="AB269"/>
  <c r="H271"/>
  <c r="N269"/>
  <c r="V275"/>
  <c r="W274" s="1"/>
  <c r="Y270" l="1"/>
  <c r="Z270"/>
  <c r="L266"/>
  <c r="K266"/>
  <c r="J267"/>
  <c r="I270"/>
  <c r="X271"/>
  <c r="AC283"/>
  <c r="O277"/>
  <c r="AB270"/>
  <c r="N270"/>
  <c r="H272"/>
  <c r="V276"/>
  <c r="Y271" l="1"/>
  <c r="Z271"/>
  <c r="L267"/>
  <c r="K267"/>
  <c r="X272"/>
  <c r="W275"/>
  <c r="J268"/>
  <c r="I271"/>
  <c r="AC284"/>
  <c r="O278"/>
  <c r="AB271"/>
  <c r="H273"/>
  <c r="N271"/>
  <c r="V277"/>
  <c r="Y272" l="1"/>
  <c r="Z272"/>
  <c r="L268"/>
  <c r="K268"/>
  <c r="X273"/>
  <c r="W276"/>
  <c r="J269"/>
  <c r="I272"/>
  <c r="AC285"/>
  <c r="O279"/>
  <c r="AB272"/>
  <c r="N272"/>
  <c r="V278"/>
  <c r="Y273" l="1"/>
  <c r="Z273"/>
  <c r="L269"/>
  <c r="K269"/>
  <c r="W277"/>
  <c r="X274"/>
  <c r="AC286"/>
  <c r="O280"/>
  <c r="AB273"/>
  <c r="H275"/>
  <c r="N273"/>
  <c r="H274"/>
  <c r="V279"/>
  <c r="Y274" l="1"/>
  <c r="Z274"/>
  <c r="J270"/>
  <c r="I273"/>
  <c r="I274"/>
  <c r="X275"/>
  <c r="J271"/>
  <c r="W278"/>
  <c r="AC287"/>
  <c r="O281"/>
  <c r="AB274"/>
  <c r="N274"/>
  <c r="H276"/>
  <c r="V280"/>
  <c r="Y275" l="1"/>
  <c r="Z275"/>
  <c r="L271"/>
  <c r="K271"/>
  <c r="L270"/>
  <c r="K270"/>
  <c r="X276"/>
  <c r="J272"/>
  <c r="W279"/>
  <c r="I275"/>
  <c r="AC288"/>
  <c r="O282"/>
  <c r="AB275"/>
  <c r="H277"/>
  <c r="N275"/>
  <c r="V281"/>
  <c r="Y276" l="1"/>
  <c r="Z276"/>
  <c r="L272"/>
  <c r="K272"/>
  <c r="X277"/>
  <c r="W280"/>
  <c r="I276"/>
  <c r="J273"/>
  <c r="AC289"/>
  <c r="O283"/>
  <c r="AB276"/>
  <c r="N276"/>
  <c r="H278"/>
  <c r="V282"/>
  <c r="Y277" l="1"/>
  <c r="Z277"/>
  <c r="L273"/>
  <c r="K273"/>
  <c r="X278"/>
  <c r="I277"/>
  <c r="J274"/>
  <c r="W281"/>
  <c r="AC290"/>
  <c r="O284"/>
  <c r="AB277"/>
  <c r="H279"/>
  <c r="N277"/>
  <c r="V283"/>
  <c r="Y278" l="1"/>
  <c r="Z278"/>
  <c r="L274"/>
  <c r="K274"/>
  <c r="J275"/>
  <c r="I278"/>
  <c r="X279"/>
  <c r="W282"/>
  <c r="AC291"/>
  <c r="O285"/>
  <c r="AB278"/>
  <c r="N278"/>
  <c r="H280"/>
  <c r="V284"/>
  <c r="W283" s="1"/>
  <c r="Y279" l="1"/>
  <c r="Z279"/>
  <c r="L275"/>
  <c r="K275"/>
  <c r="J276"/>
  <c r="I279"/>
  <c r="X280"/>
  <c r="AC292"/>
  <c r="O286"/>
  <c r="AB279"/>
  <c r="H281"/>
  <c r="N279"/>
  <c r="V285"/>
  <c r="Y280" l="1"/>
  <c r="Z280"/>
  <c r="L276"/>
  <c r="K276"/>
  <c r="J277"/>
  <c r="I280"/>
  <c r="X281"/>
  <c r="W284"/>
  <c r="AC293"/>
  <c r="O287"/>
  <c r="AB280"/>
  <c r="N280"/>
  <c r="H282"/>
  <c r="V286"/>
  <c r="Y281" l="1"/>
  <c r="Z281"/>
  <c r="L277"/>
  <c r="K277"/>
  <c r="J278"/>
  <c r="I281"/>
  <c r="X282"/>
  <c r="W285"/>
  <c r="AC294"/>
  <c r="O288"/>
  <c r="AB281"/>
  <c r="H283"/>
  <c r="N281"/>
  <c r="V287"/>
  <c r="Y282" l="1"/>
  <c r="Z282"/>
  <c r="L278"/>
  <c r="K278"/>
  <c r="J279"/>
  <c r="I282"/>
  <c r="X283"/>
  <c r="W286"/>
  <c r="AC295"/>
  <c r="O289"/>
  <c r="AB282"/>
  <c r="N282"/>
  <c r="H284"/>
  <c r="Y283" l="1"/>
  <c r="Z283"/>
  <c r="L279"/>
  <c r="K279"/>
  <c r="J280"/>
  <c r="I283"/>
  <c r="AC296"/>
  <c r="O290"/>
  <c r="AB283"/>
  <c r="H285"/>
  <c r="N283"/>
  <c r="V289"/>
  <c r="V288"/>
  <c r="L280" l="1"/>
  <c r="K280"/>
  <c r="X285"/>
  <c r="X284"/>
  <c r="W288"/>
  <c r="W287"/>
  <c r="J281"/>
  <c r="I284"/>
  <c r="AC297"/>
  <c r="O291"/>
  <c r="AB284"/>
  <c r="N284"/>
  <c r="V290"/>
  <c r="Y284" l="1"/>
  <c r="Z284"/>
  <c r="Y285"/>
  <c r="Z285"/>
  <c r="L281"/>
  <c r="K281"/>
  <c r="X286"/>
  <c r="W289"/>
  <c r="AC298"/>
  <c r="O292"/>
  <c r="AB285"/>
  <c r="H287"/>
  <c r="N285"/>
  <c r="H286"/>
  <c r="Y286" l="1"/>
  <c r="Z286"/>
  <c r="J282"/>
  <c r="I286"/>
  <c r="I285"/>
  <c r="J283"/>
  <c r="AC299"/>
  <c r="O293"/>
  <c r="AB286"/>
  <c r="N286"/>
  <c r="H288"/>
  <c r="V292"/>
  <c r="V291"/>
  <c r="L282" l="1"/>
  <c r="K282"/>
  <c r="L283"/>
  <c r="K283"/>
  <c r="J284"/>
  <c r="X288"/>
  <c r="X287"/>
  <c r="W291"/>
  <c r="W290"/>
  <c r="I287"/>
  <c r="AC300"/>
  <c r="O294"/>
  <c r="AB287"/>
  <c r="H289"/>
  <c r="N287"/>
  <c r="V293"/>
  <c r="Y288" l="1"/>
  <c r="Z288"/>
  <c r="Y287"/>
  <c r="Z287"/>
  <c r="L284"/>
  <c r="K284"/>
  <c r="J285"/>
  <c r="I288"/>
  <c r="X289"/>
  <c r="W292"/>
  <c r="AC301"/>
  <c r="O295"/>
  <c r="AB288"/>
  <c r="N288"/>
  <c r="H290"/>
  <c r="V294"/>
  <c r="Y289" l="1"/>
  <c r="Z289"/>
  <c r="L285"/>
  <c r="K285"/>
  <c r="X290"/>
  <c r="I289"/>
  <c r="J286"/>
  <c r="W293"/>
  <c r="AC302"/>
  <c r="O296"/>
  <c r="AB289"/>
  <c r="H291"/>
  <c r="I290" s="1"/>
  <c r="N289"/>
  <c r="V295"/>
  <c r="Y290" l="1"/>
  <c r="Z290"/>
  <c r="L286"/>
  <c r="K286"/>
  <c r="X291"/>
  <c r="J287"/>
  <c r="W294"/>
  <c r="AC303"/>
  <c r="O297"/>
  <c r="AB290"/>
  <c r="N290"/>
  <c r="H292"/>
  <c r="V296"/>
  <c r="Y291" l="1"/>
  <c r="Z291"/>
  <c r="L287"/>
  <c r="K287"/>
  <c r="J288"/>
  <c r="I291"/>
  <c r="X292"/>
  <c r="W295"/>
  <c r="AC304"/>
  <c r="O298"/>
  <c r="AB291"/>
  <c r="N291"/>
  <c r="V297"/>
  <c r="Y292" l="1"/>
  <c r="Z292"/>
  <c r="L288"/>
  <c r="K288"/>
  <c r="X293"/>
  <c r="W296"/>
  <c r="AC305"/>
  <c r="O299"/>
  <c r="AB292"/>
  <c r="N292"/>
  <c r="H294"/>
  <c r="H293"/>
  <c r="V298"/>
  <c r="Y293" l="1"/>
  <c r="Z293"/>
  <c r="J289"/>
  <c r="I293"/>
  <c r="I292"/>
  <c r="X294"/>
  <c r="J290"/>
  <c r="W297"/>
  <c r="AC306"/>
  <c r="O300"/>
  <c r="AB293"/>
  <c r="H295"/>
  <c r="I294" s="1"/>
  <c r="N293"/>
  <c r="V299"/>
  <c r="Y294" l="1"/>
  <c r="Z294"/>
  <c r="L290"/>
  <c r="K290"/>
  <c r="L289"/>
  <c r="K289"/>
  <c r="X295"/>
  <c r="W298"/>
  <c r="J291"/>
  <c r="AC307"/>
  <c r="O301"/>
  <c r="AB294"/>
  <c r="N294"/>
  <c r="H296"/>
  <c r="V300"/>
  <c r="Y295" l="1"/>
  <c r="Z295"/>
  <c r="L291"/>
  <c r="K291"/>
  <c r="X296"/>
  <c r="W299"/>
  <c r="I295"/>
  <c r="J292"/>
  <c r="AC308"/>
  <c r="O302"/>
  <c r="AB295"/>
  <c r="H297"/>
  <c r="N295"/>
  <c r="V301"/>
  <c r="Y296" l="1"/>
  <c r="Z296"/>
  <c r="L292"/>
  <c r="K292"/>
  <c r="J293"/>
  <c r="W300"/>
  <c r="I296"/>
  <c r="X297"/>
  <c r="AC309"/>
  <c r="O303"/>
  <c r="AB296"/>
  <c r="N296"/>
  <c r="H298"/>
  <c r="V302"/>
  <c r="Y297" l="1"/>
  <c r="Z297"/>
  <c r="L293"/>
  <c r="K293"/>
  <c r="X298"/>
  <c r="W301"/>
  <c r="J294"/>
  <c r="I297"/>
  <c r="AC310"/>
  <c r="O304"/>
  <c r="AB297"/>
  <c r="H299"/>
  <c r="N297"/>
  <c r="V303"/>
  <c r="Y298" l="1"/>
  <c r="Z298"/>
  <c r="L294"/>
  <c r="K294"/>
  <c r="J295"/>
  <c r="X299"/>
  <c r="I298"/>
  <c r="W302"/>
  <c r="AC311"/>
  <c r="O305"/>
  <c r="AB298"/>
  <c r="N298"/>
  <c r="H300"/>
  <c r="V304"/>
  <c r="Y299" l="1"/>
  <c r="Z299"/>
  <c r="L295"/>
  <c r="K295"/>
  <c r="X300"/>
  <c r="I299"/>
  <c r="W303"/>
  <c r="J296"/>
  <c r="AC312"/>
  <c r="O306"/>
  <c r="AB299"/>
  <c r="H301"/>
  <c r="N299"/>
  <c r="V305"/>
  <c r="Y300" l="1"/>
  <c r="Z300"/>
  <c r="L296"/>
  <c r="K296"/>
  <c r="X301"/>
  <c r="J297"/>
  <c r="I300"/>
  <c r="W304"/>
  <c r="AC313"/>
  <c r="O307"/>
  <c r="AB300"/>
  <c r="N300"/>
  <c r="H302"/>
  <c r="V306"/>
  <c r="Y301" l="1"/>
  <c r="Z301"/>
  <c r="L297"/>
  <c r="K297"/>
  <c r="X302"/>
  <c r="W305"/>
  <c r="J298"/>
  <c r="I301"/>
  <c r="AC314"/>
  <c r="O308"/>
  <c r="AB301"/>
  <c r="H303"/>
  <c r="N301"/>
  <c r="V307"/>
  <c r="Y302" l="1"/>
  <c r="Z302"/>
  <c r="L298"/>
  <c r="K298"/>
  <c r="J299"/>
  <c r="W306"/>
  <c r="I302"/>
  <c r="X303"/>
  <c r="AC315"/>
  <c r="O309"/>
  <c r="AB302"/>
  <c r="N302"/>
  <c r="H304"/>
  <c r="V308"/>
  <c r="W307" s="1"/>
  <c r="Y303" l="1"/>
  <c r="Z303"/>
  <c r="L299"/>
  <c r="K299"/>
  <c r="J300"/>
  <c r="X304"/>
  <c r="I303"/>
  <c r="AC316"/>
  <c r="O310"/>
  <c r="AB303"/>
  <c r="H305"/>
  <c r="N303"/>
  <c r="V309"/>
  <c r="Y304" l="1"/>
  <c r="Z304"/>
  <c r="L300"/>
  <c r="K300"/>
  <c r="X305"/>
  <c r="I304"/>
  <c r="W308"/>
  <c r="J301"/>
  <c r="AC317"/>
  <c r="O311"/>
  <c r="AB304"/>
  <c r="N304"/>
  <c r="H306"/>
  <c r="V310"/>
  <c r="Y305" l="1"/>
  <c r="Z305"/>
  <c r="L301"/>
  <c r="K301"/>
  <c r="X306"/>
  <c r="I305"/>
  <c r="J302"/>
  <c r="W309"/>
  <c r="AC318"/>
  <c r="O312"/>
  <c r="AB305"/>
  <c r="H307"/>
  <c r="N305"/>
  <c r="Y306" l="1"/>
  <c r="Z306"/>
  <c r="L302"/>
  <c r="K302"/>
  <c r="J303"/>
  <c r="I306"/>
  <c r="AC319"/>
  <c r="O313"/>
  <c r="AB306"/>
  <c r="N306"/>
  <c r="H308"/>
  <c r="V312"/>
  <c r="V311"/>
  <c r="L303" l="1"/>
  <c r="K303"/>
  <c r="X308"/>
  <c r="X307"/>
  <c r="W310"/>
  <c r="W311"/>
  <c r="I307"/>
  <c r="J304"/>
  <c r="AC320"/>
  <c r="O314"/>
  <c r="AB307"/>
  <c r="H309"/>
  <c r="N307"/>
  <c r="V313"/>
  <c r="Y308" l="1"/>
  <c r="Z308"/>
  <c r="Y307"/>
  <c r="Z307"/>
  <c r="L304"/>
  <c r="K304"/>
  <c r="J305"/>
  <c r="I308"/>
  <c r="X309"/>
  <c r="W312"/>
  <c r="AC321"/>
  <c r="O315"/>
  <c r="AB308"/>
  <c r="N308"/>
  <c r="H310"/>
  <c r="V314"/>
  <c r="Y309" l="1"/>
  <c r="Z309"/>
  <c r="L305"/>
  <c r="K305"/>
  <c r="X310"/>
  <c r="W313"/>
  <c r="J306"/>
  <c r="I309"/>
  <c r="AC322"/>
  <c r="O316"/>
  <c r="AB309"/>
  <c r="H311"/>
  <c r="N309"/>
  <c r="V315"/>
  <c r="Y310" l="1"/>
  <c r="Z310"/>
  <c r="L306"/>
  <c r="K306"/>
  <c r="J307"/>
  <c r="X311"/>
  <c r="I310"/>
  <c r="W314"/>
  <c r="AC323"/>
  <c r="O317"/>
  <c r="AB310"/>
  <c r="N310"/>
  <c r="H312"/>
  <c r="V316"/>
  <c r="Y311" l="1"/>
  <c r="Z311"/>
  <c r="L307"/>
  <c r="K307"/>
  <c r="J308"/>
  <c r="W315"/>
  <c r="I311"/>
  <c r="X312"/>
  <c r="AC324"/>
  <c r="O318"/>
  <c r="AB311"/>
  <c r="N311"/>
  <c r="Y312" l="1"/>
  <c r="Z312"/>
  <c r="L308"/>
  <c r="K308"/>
  <c r="AC325"/>
  <c r="O319"/>
  <c r="AB312"/>
  <c r="N312"/>
  <c r="H314"/>
  <c r="H313"/>
  <c r="V318"/>
  <c r="V317"/>
  <c r="J309" l="1"/>
  <c r="I313"/>
  <c r="I312"/>
  <c r="X313"/>
  <c r="W316"/>
  <c r="W317"/>
  <c r="X314"/>
  <c r="J310"/>
  <c r="AC326"/>
  <c r="O320"/>
  <c r="AB313"/>
  <c r="H315"/>
  <c r="N313"/>
  <c r="V319"/>
  <c r="Y313" l="1"/>
  <c r="Z313"/>
  <c r="Y314"/>
  <c r="Z314"/>
  <c r="L310"/>
  <c r="K310"/>
  <c r="L309"/>
  <c r="K309"/>
  <c r="J311"/>
  <c r="I314"/>
  <c r="X315"/>
  <c r="W318"/>
  <c r="AC327"/>
  <c r="AC328" s="1"/>
  <c r="AC329" s="1"/>
  <c r="AC330" s="1"/>
  <c r="AC331" s="1"/>
  <c r="AC332" s="1"/>
  <c r="AC333" s="1"/>
  <c r="AC334" s="1"/>
  <c r="AC335" s="1"/>
  <c r="O321"/>
  <c r="AB314"/>
  <c r="N314"/>
  <c r="H316"/>
  <c r="V320"/>
  <c r="Y315" l="1"/>
  <c r="Z315"/>
  <c r="L311"/>
  <c r="K311"/>
  <c r="X316"/>
  <c r="I315"/>
  <c r="J312"/>
  <c r="W319"/>
  <c r="O322"/>
  <c r="AB315"/>
  <c r="H317"/>
  <c r="N315"/>
  <c r="V321"/>
  <c r="Y316" l="1"/>
  <c r="Z316"/>
  <c r="L312"/>
  <c r="K312"/>
  <c r="X317"/>
  <c r="I316"/>
  <c r="W320"/>
  <c r="J313"/>
  <c r="O323"/>
  <c r="AB316"/>
  <c r="N316"/>
  <c r="H318"/>
  <c r="V322"/>
  <c r="Y317" l="1"/>
  <c r="Z317"/>
  <c r="L313"/>
  <c r="K313"/>
  <c r="J314"/>
  <c r="I317"/>
  <c r="X318"/>
  <c r="W321"/>
  <c r="O324"/>
  <c r="AB317"/>
  <c r="H319"/>
  <c r="N317"/>
  <c r="V323"/>
  <c r="W322" s="1"/>
  <c r="Y318" l="1"/>
  <c r="Z318"/>
  <c r="L314"/>
  <c r="K314"/>
  <c r="J315"/>
  <c r="X319"/>
  <c r="I318"/>
  <c r="O325"/>
  <c r="AB318"/>
  <c r="N318"/>
  <c r="H320"/>
  <c r="Y319" l="1"/>
  <c r="Z319"/>
  <c r="L315"/>
  <c r="K315"/>
  <c r="V324"/>
  <c r="X320" s="1"/>
  <c r="I319"/>
  <c r="J316"/>
  <c r="O326"/>
  <c r="AB319"/>
  <c r="H321"/>
  <c r="N319"/>
  <c r="Y320" l="1"/>
  <c r="Z320"/>
  <c r="L316"/>
  <c r="K316"/>
  <c r="W323"/>
  <c r="J317"/>
  <c r="I320"/>
  <c r="O327"/>
  <c r="AB320"/>
  <c r="N320"/>
  <c r="H322"/>
  <c r="V326"/>
  <c r="V325"/>
  <c r="X321" s="1"/>
  <c r="Y321" l="1"/>
  <c r="Z321"/>
  <c r="L317"/>
  <c r="K317"/>
  <c r="X322"/>
  <c r="J318"/>
  <c r="I321"/>
  <c r="O328"/>
  <c r="AB321"/>
  <c r="H323"/>
  <c r="N321"/>
  <c r="V327"/>
  <c r="Y322" l="1"/>
  <c r="Z322"/>
  <c r="L318"/>
  <c r="K318"/>
  <c r="X323"/>
  <c r="I322"/>
  <c r="J319"/>
  <c r="O329"/>
  <c r="AB322"/>
  <c r="N322"/>
  <c r="H324"/>
  <c r="Y323" l="1"/>
  <c r="Z323"/>
  <c r="L319"/>
  <c r="K319"/>
  <c r="J320"/>
  <c r="I323"/>
  <c r="O330"/>
  <c r="AB323"/>
  <c r="H325"/>
  <c r="N323"/>
  <c r="L320" l="1"/>
  <c r="K320"/>
  <c r="J321"/>
  <c r="S27"/>
  <c r="AE4"/>
  <c r="AE3"/>
  <c r="AE10"/>
  <c r="AE8"/>
  <c r="AE5"/>
  <c r="AE9"/>
  <c r="AE2"/>
  <c r="I324"/>
  <c r="O331"/>
  <c r="AB324"/>
  <c r="AE6"/>
  <c r="AE7"/>
  <c r="N324"/>
  <c r="H326"/>
  <c r="L321" l="1"/>
  <c r="K321"/>
  <c r="J322"/>
  <c r="I325"/>
  <c r="O332"/>
  <c r="H327"/>
  <c r="N325"/>
  <c r="L322" l="1"/>
  <c r="K322"/>
  <c r="AB325"/>
  <c r="J323"/>
  <c r="I326"/>
  <c r="O333"/>
  <c r="AB326"/>
  <c r="N326"/>
  <c r="H328"/>
  <c r="L323" l="1"/>
  <c r="K323"/>
  <c r="AB328"/>
  <c r="J324"/>
  <c r="I327"/>
  <c r="O334"/>
  <c r="AB327"/>
  <c r="H329"/>
  <c r="N327"/>
  <c r="L324" l="1"/>
  <c r="K324"/>
  <c r="AB329"/>
  <c r="J325"/>
  <c r="I328"/>
  <c r="O335"/>
  <c r="N328"/>
  <c r="H330"/>
  <c r="L325" l="1"/>
  <c r="K325"/>
  <c r="AB330"/>
  <c r="J326"/>
  <c r="I329"/>
  <c r="O336"/>
  <c r="H331"/>
  <c r="N329"/>
  <c r="L326" l="1"/>
  <c r="K326"/>
  <c r="AB331"/>
  <c r="J327"/>
  <c r="I330"/>
  <c r="O337"/>
  <c r="N330"/>
  <c r="H332"/>
  <c r="L327" l="1"/>
  <c r="K327"/>
  <c r="AB332"/>
  <c r="J328"/>
  <c r="I331"/>
  <c r="O338"/>
  <c r="H333"/>
  <c r="N331"/>
  <c r="L328" l="1"/>
  <c r="K328"/>
  <c r="AB333"/>
  <c r="I332"/>
  <c r="J329"/>
  <c r="O339"/>
  <c r="N332"/>
  <c r="H334"/>
  <c r="L329" l="1"/>
  <c r="K329"/>
  <c r="AB334"/>
  <c r="S21"/>
  <c r="J330"/>
  <c r="I333"/>
  <c r="O340"/>
  <c r="N333"/>
  <c r="L330" l="1"/>
  <c r="K330"/>
  <c r="AB335"/>
  <c r="S16"/>
  <c r="S9"/>
  <c r="O341"/>
  <c r="N334"/>
  <c r="H336"/>
  <c r="H335"/>
  <c r="J332" l="1"/>
  <c r="J331"/>
  <c r="I335"/>
  <c r="I334"/>
  <c r="O342"/>
  <c r="N335"/>
  <c r="L332" l="1"/>
  <c r="K332"/>
  <c r="L331"/>
  <c r="K331"/>
  <c r="O343"/>
  <c r="H338"/>
  <c r="N336"/>
  <c r="H337"/>
  <c r="J334" l="1"/>
  <c r="J333"/>
  <c r="I337"/>
  <c r="I336"/>
  <c r="O344"/>
  <c r="N337"/>
  <c r="L333" l="1"/>
  <c r="K333"/>
  <c r="L334"/>
  <c r="K334"/>
  <c r="O345"/>
  <c r="H340"/>
  <c r="N338"/>
  <c r="H339"/>
  <c r="J336" l="1"/>
  <c r="J335"/>
  <c r="I339"/>
  <c r="I338"/>
  <c r="O346"/>
  <c r="N339"/>
  <c r="H341"/>
  <c r="L335" l="1"/>
  <c r="K335"/>
  <c r="L336"/>
  <c r="K336"/>
  <c r="J337"/>
  <c r="I340"/>
  <c r="O347"/>
  <c r="H342"/>
  <c r="N340"/>
  <c r="L337" l="1"/>
  <c r="K337"/>
  <c r="I341"/>
  <c r="J338"/>
  <c r="O348"/>
  <c r="N341"/>
  <c r="H343"/>
  <c r="L338" l="1"/>
  <c r="K338"/>
  <c r="J339"/>
  <c r="I342"/>
  <c r="O349"/>
  <c r="H344"/>
  <c r="N342"/>
  <c r="L339" l="1"/>
  <c r="K339"/>
  <c r="J340"/>
  <c r="I343"/>
  <c r="O350"/>
  <c r="N343"/>
  <c r="L340" l="1"/>
  <c r="K340"/>
  <c r="O351"/>
  <c r="H346"/>
  <c r="N344"/>
  <c r="H345"/>
  <c r="J341" l="1"/>
  <c r="I345"/>
  <c r="I344"/>
  <c r="J342"/>
  <c r="O352"/>
  <c r="N345"/>
  <c r="H347"/>
  <c r="L342" l="1"/>
  <c r="K342"/>
  <c r="L341"/>
  <c r="K341"/>
  <c r="J343"/>
  <c r="I346"/>
  <c r="O353"/>
  <c r="H348"/>
  <c r="N346"/>
  <c r="L343" l="1"/>
  <c r="K343"/>
  <c r="J344"/>
  <c r="I347"/>
  <c r="O354"/>
  <c r="N347"/>
  <c r="H349"/>
  <c r="L344" l="1"/>
  <c r="K344"/>
  <c r="J345"/>
  <c r="I348"/>
  <c r="O355"/>
  <c r="H350"/>
  <c r="N348"/>
  <c r="L345" l="1"/>
  <c r="K345"/>
  <c r="J346"/>
  <c r="I349"/>
  <c r="O356"/>
  <c r="N349"/>
  <c r="H351"/>
  <c r="L346" l="1"/>
  <c r="K346"/>
  <c r="J347"/>
  <c r="I350"/>
  <c r="O357"/>
  <c r="H352"/>
  <c r="N350"/>
  <c r="L347" l="1"/>
  <c r="K347"/>
  <c r="J348"/>
  <c r="I351"/>
  <c r="O358"/>
  <c r="N351"/>
  <c r="H353"/>
  <c r="L348" l="1"/>
  <c r="K348"/>
  <c r="I352"/>
  <c r="J349"/>
  <c r="O359"/>
  <c r="H354"/>
  <c r="N352"/>
  <c r="L349" l="1"/>
  <c r="K349"/>
  <c r="J350"/>
  <c r="I353"/>
  <c r="O360"/>
  <c r="N353"/>
  <c r="H355"/>
  <c r="L350" l="1"/>
  <c r="K350"/>
  <c r="J351"/>
  <c r="I354"/>
  <c r="O361"/>
  <c r="H356"/>
  <c r="N354"/>
  <c r="S14"/>
  <c r="S24"/>
  <c r="L351" l="1"/>
  <c r="K351"/>
  <c r="I355"/>
  <c r="J352"/>
  <c r="O362"/>
  <c r="N355"/>
  <c r="H357"/>
  <c r="I356" s="1"/>
  <c r="L352" l="1"/>
  <c r="K352"/>
  <c r="J353"/>
  <c r="O363"/>
  <c r="H358"/>
  <c r="N356"/>
  <c r="L353" l="1"/>
  <c r="K353"/>
  <c r="J354"/>
  <c r="I357"/>
  <c r="O364"/>
  <c r="N357"/>
  <c r="H359"/>
  <c r="L354" l="1"/>
  <c r="K354"/>
  <c r="J355"/>
  <c r="I358"/>
  <c r="O365"/>
  <c r="H360"/>
  <c r="N358"/>
  <c r="L355" l="1"/>
  <c r="K355"/>
  <c r="J356"/>
  <c r="I359"/>
  <c r="O366"/>
  <c r="N359"/>
  <c r="H361"/>
  <c r="L356" l="1"/>
  <c r="K356"/>
  <c r="J357"/>
  <c r="I360"/>
  <c r="O367"/>
  <c r="H362"/>
  <c r="N360"/>
  <c r="L357" l="1"/>
  <c r="K357"/>
  <c r="J358"/>
  <c r="I361"/>
  <c r="O368"/>
  <c r="N361"/>
  <c r="H363"/>
  <c r="L358" l="1"/>
  <c r="K358"/>
  <c r="J359"/>
  <c r="I362"/>
  <c r="O369"/>
  <c r="N362"/>
  <c r="L359" l="1"/>
  <c r="K359"/>
  <c r="O370"/>
  <c r="N363"/>
  <c r="H365"/>
  <c r="H364"/>
  <c r="J361" l="1"/>
  <c r="J360"/>
  <c r="I364"/>
  <c r="I363"/>
  <c r="O371"/>
  <c r="H366"/>
  <c r="N364"/>
  <c r="L360" l="1"/>
  <c r="K360"/>
  <c r="L361"/>
  <c r="K361"/>
  <c r="J362"/>
  <c r="I365"/>
  <c r="O372"/>
  <c r="N365"/>
  <c r="H367"/>
  <c r="L362" l="1"/>
  <c r="K362"/>
  <c r="J363"/>
  <c r="I366"/>
  <c r="O373"/>
  <c r="H368"/>
  <c r="N366"/>
  <c r="L363" l="1"/>
  <c r="K363"/>
  <c r="I367"/>
  <c r="J364"/>
  <c r="O374"/>
  <c r="N367"/>
  <c r="H369"/>
  <c r="L364" l="1"/>
  <c r="K364"/>
  <c r="J365"/>
  <c r="I368"/>
  <c r="O375"/>
  <c r="H370"/>
  <c r="N368"/>
  <c r="L365" l="1"/>
  <c r="K365"/>
  <c r="J366"/>
  <c r="I369"/>
  <c r="O376"/>
  <c r="N369"/>
  <c r="H371"/>
  <c r="L366" l="1"/>
  <c r="K366"/>
  <c r="J367"/>
  <c r="I370"/>
  <c r="O377"/>
  <c r="H372"/>
  <c r="N370"/>
  <c r="L367" l="1"/>
  <c r="K367"/>
  <c r="J368"/>
  <c r="I371"/>
  <c r="O378"/>
  <c r="N371"/>
  <c r="H373"/>
  <c r="L368" l="1"/>
  <c r="K368"/>
  <c r="J369"/>
  <c r="I372"/>
  <c r="O379"/>
  <c r="H374"/>
  <c r="N372"/>
  <c r="L369" l="1"/>
  <c r="K369"/>
  <c r="J370"/>
  <c r="I373"/>
  <c r="O380"/>
  <c r="N373"/>
  <c r="H375"/>
  <c r="L370" l="1"/>
  <c r="K370"/>
  <c r="J371"/>
  <c r="I374"/>
  <c r="O381"/>
  <c r="H376"/>
  <c r="N374"/>
  <c r="L371" l="1"/>
  <c r="K371"/>
  <c r="J372"/>
  <c r="I375"/>
  <c r="O382"/>
  <c r="N375"/>
  <c r="H377"/>
  <c r="L372" l="1"/>
  <c r="K372"/>
  <c r="I376"/>
  <c r="J373"/>
  <c r="O383"/>
  <c r="H378"/>
  <c r="N376"/>
  <c r="L373" l="1"/>
  <c r="K373"/>
  <c r="J374"/>
  <c r="I377"/>
  <c r="O384"/>
  <c r="N377"/>
  <c r="H379"/>
  <c r="L374" l="1"/>
  <c r="K374"/>
  <c r="J375"/>
  <c r="I378"/>
  <c r="O385"/>
  <c r="H380"/>
  <c r="N378"/>
  <c r="L375" l="1"/>
  <c r="K375"/>
  <c r="I379"/>
  <c r="J376"/>
  <c r="O386"/>
  <c r="N379"/>
  <c r="H381"/>
  <c r="L376" l="1"/>
  <c r="K376"/>
  <c r="J377"/>
  <c r="I380"/>
  <c r="O387"/>
  <c r="H382"/>
  <c r="N380"/>
  <c r="L377" l="1"/>
  <c r="K377"/>
  <c r="J378"/>
  <c r="I381"/>
  <c r="O388"/>
  <c r="N381"/>
  <c r="H383"/>
  <c r="L378" l="1"/>
  <c r="K378"/>
  <c r="I382"/>
  <c r="J379"/>
  <c r="O389"/>
  <c r="H384"/>
  <c r="N382"/>
  <c r="L379" l="1"/>
  <c r="K379"/>
  <c r="J380"/>
  <c r="I383"/>
  <c r="O390"/>
  <c r="N383"/>
  <c r="H385"/>
  <c r="L380" l="1"/>
  <c r="K380"/>
  <c r="I384"/>
  <c r="J381"/>
  <c r="O391"/>
  <c r="H386"/>
  <c r="N384"/>
  <c r="L381" l="1"/>
  <c r="K381"/>
  <c r="J382"/>
  <c r="I385"/>
  <c r="O392"/>
  <c r="N385"/>
  <c r="L382" l="1"/>
  <c r="K382"/>
  <c r="O393"/>
  <c r="H388"/>
  <c r="N386"/>
  <c r="H387"/>
  <c r="J383" l="1"/>
  <c r="I387"/>
  <c r="I386"/>
  <c r="J384"/>
  <c r="O394"/>
  <c r="N387"/>
  <c r="L383" l="1"/>
  <c r="K383"/>
  <c r="L384"/>
  <c r="K384"/>
  <c r="O395"/>
  <c r="H390"/>
  <c r="N388"/>
  <c r="H389"/>
  <c r="J386" l="1"/>
  <c r="J385"/>
  <c r="I388"/>
  <c r="I389"/>
  <c r="O396"/>
  <c r="N389"/>
  <c r="H391"/>
  <c r="L386" l="1"/>
  <c r="K386"/>
  <c r="L385"/>
  <c r="K385"/>
  <c r="J387"/>
  <c r="I390"/>
  <c r="O397"/>
  <c r="H392"/>
  <c r="N390"/>
  <c r="L387" l="1"/>
  <c r="K387"/>
  <c r="J388"/>
  <c r="I391"/>
  <c r="O398"/>
  <c r="N391"/>
  <c r="H393"/>
  <c r="L388" l="1"/>
  <c r="K388"/>
  <c r="J389"/>
  <c r="I392"/>
  <c r="O399"/>
  <c r="H394"/>
  <c r="N392"/>
  <c r="L389" l="1"/>
  <c r="K389"/>
  <c r="I393"/>
  <c r="J390"/>
  <c r="O400"/>
  <c r="N393"/>
  <c r="H395"/>
  <c r="I394" s="1"/>
  <c r="L390" l="1"/>
  <c r="K390"/>
  <c r="J391"/>
  <c r="O401"/>
  <c r="H396"/>
  <c r="N394"/>
  <c r="L391" l="1"/>
  <c r="K391"/>
  <c r="J392"/>
  <c r="I395"/>
  <c r="O402"/>
  <c r="N395"/>
  <c r="H397"/>
  <c r="L392" l="1"/>
  <c r="K392"/>
  <c r="J393"/>
  <c r="I396"/>
  <c r="O403"/>
  <c r="H398"/>
  <c r="N396"/>
  <c r="L393" l="1"/>
  <c r="K393"/>
  <c r="J394"/>
  <c r="I397"/>
  <c r="O404"/>
  <c r="N397"/>
  <c r="H399"/>
  <c r="L394" l="1"/>
  <c r="K394"/>
  <c r="J395"/>
  <c r="I398"/>
  <c r="O405"/>
  <c r="H400"/>
  <c r="N398"/>
  <c r="L395" l="1"/>
  <c r="K395"/>
  <c r="J396"/>
  <c r="I399"/>
  <c r="O406"/>
  <c r="N399"/>
  <c r="H401"/>
  <c r="L396" l="1"/>
  <c r="K396"/>
  <c r="J397"/>
  <c r="I400"/>
  <c r="O407"/>
  <c r="H402"/>
  <c r="N400"/>
  <c r="L397" l="1"/>
  <c r="K397"/>
  <c r="J398"/>
  <c r="I401"/>
  <c r="O408"/>
  <c r="N401"/>
  <c r="H403"/>
  <c r="L398" l="1"/>
  <c r="K398"/>
  <c r="I402"/>
  <c r="J399"/>
  <c r="O409"/>
  <c r="H404"/>
  <c r="N402"/>
  <c r="L399" l="1"/>
  <c r="K399"/>
  <c r="J400"/>
  <c r="I403"/>
  <c r="O410"/>
  <c r="N403"/>
  <c r="H405"/>
  <c r="L400" l="1"/>
  <c r="K400"/>
  <c r="I404"/>
  <c r="J401"/>
  <c r="O411"/>
  <c r="H406"/>
  <c r="N404"/>
  <c r="L401" l="1"/>
  <c r="K401"/>
  <c r="J402"/>
  <c r="I405"/>
  <c r="O412"/>
  <c r="N405"/>
  <c r="H407"/>
  <c r="L402" l="1"/>
  <c r="K402"/>
  <c r="J403"/>
  <c r="I406"/>
  <c r="O413"/>
  <c r="H408"/>
  <c r="N406"/>
  <c r="L403" l="1"/>
  <c r="K403"/>
  <c r="J404"/>
  <c r="I407"/>
  <c r="O414"/>
  <c r="N407"/>
  <c r="H409"/>
  <c r="L404" l="1"/>
  <c r="K404"/>
  <c r="J405"/>
  <c r="I408"/>
  <c r="O415"/>
  <c r="H410"/>
  <c r="N408"/>
  <c r="L405" l="1"/>
  <c r="K405"/>
  <c r="J406"/>
  <c r="I409"/>
  <c r="O416"/>
  <c r="N409"/>
  <c r="H411"/>
  <c r="L406" l="1"/>
  <c r="K406"/>
  <c r="J407"/>
  <c r="I410"/>
  <c r="O417"/>
  <c r="N410"/>
  <c r="L407" l="1"/>
  <c r="K407"/>
  <c r="O418"/>
  <c r="N411"/>
  <c r="H413"/>
  <c r="H412"/>
  <c r="J408" l="1"/>
  <c r="I412"/>
  <c r="I411"/>
  <c r="J409"/>
  <c r="O419"/>
  <c r="H414"/>
  <c r="N412"/>
  <c r="L409" l="1"/>
  <c r="K409"/>
  <c r="L408"/>
  <c r="K408"/>
  <c r="J410"/>
  <c r="I413"/>
  <c r="O420"/>
  <c r="N413"/>
  <c r="H415"/>
  <c r="L410" l="1"/>
  <c r="K410"/>
  <c r="J411"/>
  <c r="I414"/>
  <c r="O421"/>
  <c r="N414"/>
  <c r="L411" l="1"/>
  <c r="K411"/>
  <c r="O422"/>
  <c r="N415"/>
  <c r="H417"/>
  <c r="H416"/>
  <c r="J413" l="1"/>
  <c r="J412"/>
  <c r="I416"/>
  <c r="I415"/>
  <c r="O423"/>
  <c r="N416"/>
  <c r="L412" l="1"/>
  <c r="K412"/>
  <c r="L413"/>
  <c r="K413"/>
  <c r="O424"/>
  <c r="N417"/>
  <c r="H419"/>
  <c r="H418"/>
  <c r="J415" l="1"/>
  <c r="J414"/>
  <c r="I417"/>
  <c r="I418"/>
  <c r="O425"/>
  <c r="H420"/>
  <c r="N418"/>
  <c r="L414" l="1"/>
  <c r="K414"/>
  <c r="L415"/>
  <c r="K415"/>
  <c r="J416"/>
  <c r="I419"/>
  <c r="O426"/>
  <c r="N419"/>
  <c r="H421"/>
  <c r="I420" s="1"/>
  <c r="L416" l="1"/>
  <c r="K416"/>
  <c r="J417"/>
  <c r="O427"/>
  <c r="H422"/>
  <c r="N420"/>
  <c r="L417" l="1"/>
  <c r="K417"/>
  <c r="I421"/>
  <c r="J418"/>
  <c r="O428"/>
  <c r="N421"/>
  <c r="H423"/>
  <c r="L418" l="1"/>
  <c r="K418"/>
  <c r="J419"/>
  <c r="I422"/>
  <c r="O429"/>
  <c r="H424"/>
  <c r="N422"/>
  <c r="L419" l="1"/>
  <c r="K419"/>
  <c r="J420"/>
  <c r="I423"/>
  <c r="O430"/>
  <c r="N423"/>
  <c r="H425"/>
  <c r="L420" l="1"/>
  <c r="K420"/>
  <c r="J421"/>
  <c r="I424"/>
  <c r="O431"/>
  <c r="H426"/>
  <c r="N424"/>
  <c r="L421" l="1"/>
  <c r="K421"/>
  <c r="J422"/>
  <c r="I425"/>
  <c r="O432"/>
  <c r="N425"/>
  <c r="H427"/>
  <c r="L422" l="1"/>
  <c r="K422"/>
  <c r="J423"/>
  <c r="I426"/>
  <c r="O433"/>
  <c r="H428"/>
  <c r="N426"/>
  <c r="L423" l="1"/>
  <c r="K423"/>
  <c r="J424"/>
  <c r="I427"/>
  <c r="O434"/>
  <c r="N427"/>
  <c r="H429"/>
  <c r="L424" l="1"/>
  <c r="K424"/>
  <c r="J425"/>
  <c r="I428"/>
  <c r="O435"/>
  <c r="N428"/>
  <c r="L425" l="1"/>
  <c r="K425"/>
  <c r="O436"/>
  <c r="N429"/>
  <c r="H431"/>
  <c r="H430"/>
  <c r="J426" l="1"/>
  <c r="I429"/>
  <c r="I430"/>
  <c r="J427"/>
  <c r="O437"/>
  <c r="H432"/>
  <c r="N430"/>
  <c r="L426" l="1"/>
  <c r="K426"/>
  <c r="L427"/>
  <c r="K427"/>
  <c r="J428"/>
  <c r="I431"/>
  <c r="O438"/>
  <c r="N431"/>
  <c r="H433"/>
  <c r="L428" l="1"/>
  <c r="K428"/>
  <c r="J429"/>
  <c r="I432"/>
  <c r="O439"/>
  <c r="H434"/>
  <c r="N432"/>
  <c r="L429" l="1"/>
  <c r="K429"/>
  <c r="J430"/>
  <c r="I433"/>
  <c r="O440"/>
  <c r="N433"/>
  <c r="H435"/>
  <c r="L430" l="1"/>
  <c r="K430"/>
  <c r="J431"/>
  <c r="I434"/>
  <c r="O441"/>
  <c r="H436"/>
  <c r="N434"/>
  <c r="L431" l="1"/>
  <c r="K431"/>
  <c r="J432"/>
  <c r="I435"/>
  <c r="O442"/>
  <c r="N435"/>
  <c r="H437"/>
  <c r="L432" l="1"/>
  <c r="K432"/>
  <c r="J433"/>
  <c r="I436"/>
  <c r="O443"/>
  <c r="N436"/>
  <c r="L433" l="1"/>
  <c r="K433"/>
  <c r="O444"/>
  <c r="N437"/>
  <c r="H439"/>
  <c r="H438"/>
  <c r="J435" l="1"/>
  <c r="J434"/>
  <c r="I437"/>
  <c r="I438"/>
  <c r="O445"/>
  <c r="H440"/>
  <c r="N438"/>
  <c r="L435" l="1"/>
  <c r="K435"/>
  <c r="L434"/>
  <c r="K434"/>
  <c r="J436"/>
  <c r="I439"/>
  <c r="O446"/>
  <c r="N439"/>
  <c r="H441"/>
  <c r="I440" s="1"/>
  <c r="L436" l="1"/>
  <c r="K436"/>
  <c r="J437"/>
  <c r="O447"/>
  <c r="H442"/>
  <c r="N440"/>
  <c r="L437" l="1"/>
  <c r="K437"/>
  <c r="J438"/>
  <c r="I441"/>
  <c r="O448"/>
  <c r="N441"/>
  <c r="H443"/>
  <c r="L438" l="1"/>
  <c r="K438"/>
  <c r="J439"/>
  <c r="I442"/>
  <c r="O449"/>
  <c r="H444"/>
  <c r="N442"/>
  <c r="L439" l="1"/>
  <c r="K439"/>
  <c r="J440"/>
  <c r="I443"/>
  <c r="O450"/>
  <c r="N443"/>
  <c r="H445"/>
  <c r="L440" l="1"/>
  <c r="K440"/>
  <c r="J441"/>
  <c r="I444"/>
  <c r="O451"/>
  <c r="N444"/>
  <c r="L441" l="1"/>
  <c r="K441"/>
  <c r="O452"/>
  <c r="N445"/>
  <c r="H447"/>
  <c r="H446"/>
  <c r="J443" l="1"/>
  <c r="J442"/>
  <c r="I446"/>
  <c r="I445"/>
  <c r="O453"/>
  <c r="H448"/>
  <c r="N446"/>
  <c r="L442" l="1"/>
  <c r="K442"/>
  <c r="L443"/>
  <c r="K443"/>
  <c r="J444"/>
  <c r="I447"/>
  <c r="O454"/>
  <c r="N447"/>
  <c r="H449"/>
  <c r="L444" l="1"/>
  <c r="K444"/>
  <c r="J445"/>
  <c r="I448"/>
  <c r="O455"/>
  <c r="N448"/>
  <c r="L445" l="1"/>
  <c r="K445"/>
  <c r="O456"/>
  <c r="N449"/>
  <c r="H451"/>
  <c r="H450"/>
  <c r="J447" l="1"/>
  <c r="J446"/>
  <c r="I450"/>
  <c r="I449"/>
  <c r="O457"/>
  <c r="H452"/>
  <c r="N450"/>
  <c r="L447" l="1"/>
  <c r="K447"/>
  <c r="L446"/>
  <c r="K446"/>
  <c r="J448"/>
  <c r="I451"/>
  <c r="O458"/>
  <c r="N451"/>
  <c r="H453"/>
  <c r="L448" l="1"/>
  <c r="K448"/>
  <c r="J449"/>
  <c r="I452"/>
  <c r="O459"/>
  <c r="H454"/>
  <c r="N452"/>
  <c r="L449" l="1"/>
  <c r="K449"/>
  <c r="J450"/>
  <c r="I453"/>
  <c r="O460"/>
  <c r="N453"/>
  <c r="H455"/>
  <c r="L450" l="1"/>
  <c r="K450"/>
  <c r="J451"/>
  <c r="I454"/>
  <c r="O461"/>
  <c r="H456"/>
  <c r="N454"/>
  <c r="L451" l="1"/>
  <c r="K451"/>
  <c r="J452"/>
  <c r="I455"/>
  <c r="O462"/>
  <c r="N455"/>
  <c r="H457"/>
  <c r="L452" l="1"/>
  <c r="K452"/>
  <c r="J453"/>
  <c r="I456"/>
  <c r="O463"/>
  <c r="H458"/>
  <c r="N456"/>
  <c r="L453" l="1"/>
  <c r="K453"/>
  <c r="J454"/>
  <c r="I457"/>
  <c r="O464"/>
  <c r="N457"/>
  <c r="H459"/>
  <c r="L454" l="1"/>
  <c r="K454"/>
  <c r="J455"/>
  <c r="I458"/>
  <c r="O465"/>
  <c r="H460"/>
  <c r="N458"/>
  <c r="L455" l="1"/>
  <c r="K455"/>
  <c r="I459"/>
  <c r="J456"/>
  <c r="O466"/>
  <c r="N459"/>
  <c r="H461"/>
  <c r="L456" l="1"/>
  <c r="K456"/>
  <c r="J457"/>
  <c r="I460"/>
  <c r="O467"/>
  <c r="H462"/>
  <c r="N460"/>
  <c r="L457" l="1"/>
  <c r="K457"/>
  <c r="I461"/>
  <c r="J458"/>
  <c r="O468"/>
  <c r="N461"/>
  <c r="H463"/>
  <c r="L458" l="1"/>
  <c r="K458"/>
  <c r="J459"/>
  <c r="I462"/>
  <c r="O469"/>
  <c r="H464"/>
  <c r="N462"/>
  <c r="L459" l="1"/>
  <c r="K459"/>
  <c r="I463"/>
  <c r="J460"/>
  <c r="O470"/>
  <c r="N463"/>
  <c r="H465"/>
  <c r="L460" l="1"/>
  <c r="K460"/>
  <c r="J461"/>
  <c r="I464"/>
  <c r="O471"/>
  <c r="H466"/>
  <c r="N464"/>
  <c r="L461" l="1"/>
  <c r="K461"/>
  <c r="J462"/>
  <c r="I465"/>
  <c r="O472"/>
  <c r="N465"/>
  <c r="H467"/>
  <c r="L462" l="1"/>
  <c r="K462"/>
  <c r="J463"/>
  <c r="I466"/>
  <c r="O473"/>
  <c r="H468"/>
  <c r="N466"/>
  <c r="L463" l="1"/>
  <c r="K463"/>
  <c r="J464"/>
  <c r="I467"/>
  <c r="O474"/>
  <c r="N467"/>
  <c r="L464" l="1"/>
  <c r="K464"/>
  <c r="O475"/>
  <c r="N468"/>
  <c r="H470"/>
  <c r="H469"/>
  <c r="J466" l="1"/>
  <c r="J465"/>
  <c r="I469"/>
  <c r="I468"/>
  <c r="O476"/>
  <c r="H471"/>
  <c r="N469"/>
  <c r="L466" l="1"/>
  <c r="K466"/>
  <c r="L465"/>
  <c r="K465"/>
  <c r="I470"/>
  <c r="J467"/>
  <c r="O477"/>
  <c r="N470"/>
  <c r="L467" l="1"/>
  <c r="K467"/>
  <c r="O478"/>
  <c r="N471"/>
  <c r="H473"/>
  <c r="H472"/>
  <c r="J469" l="1"/>
  <c r="J468"/>
  <c r="I472"/>
  <c r="I471"/>
  <c r="O479"/>
  <c r="H474"/>
  <c r="N472"/>
  <c r="L469" l="1"/>
  <c r="K469"/>
  <c r="L468"/>
  <c r="K468"/>
  <c r="J470"/>
  <c r="I473"/>
  <c r="O480"/>
  <c r="N473"/>
  <c r="H475"/>
  <c r="L470" l="1"/>
  <c r="K470"/>
  <c r="J471"/>
  <c r="I474"/>
  <c r="O481"/>
  <c r="H476"/>
  <c r="N474"/>
  <c r="L471" l="1"/>
  <c r="K471"/>
  <c r="J472"/>
  <c r="I475"/>
  <c r="O482"/>
  <c r="N475"/>
  <c r="H477"/>
  <c r="L472" l="1"/>
  <c r="K472"/>
  <c r="I476"/>
  <c r="J473"/>
  <c r="O483"/>
  <c r="H478"/>
  <c r="N476"/>
  <c r="L473" l="1"/>
  <c r="K473"/>
  <c r="J474"/>
  <c r="I477"/>
  <c r="O484"/>
  <c r="N477"/>
  <c r="H479"/>
  <c r="L474" l="1"/>
  <c r="K474"/>
  <c r="J475"/>
  <c r="I478"/>
  <c r="O485"/>
  <c r="H480"/>
  <c r="N478"/>
  <c r="L475" l="1"/>
  <c r="K475"/>
  <c r="J476"/>
  <c r="I479"/>
  <c r="O486"/>
  <c r="N479"/>
  <c r="H481"/>
  <c r="L476" l="1"/>
  <c r="K476"/>
  <c r="J477"/>
  <c r="I480"/>
  <c r="O487"/>
  <c r="H482"/>
  <c r="N480"/>
  <c r="L477" l="1"/>
  <c r="K477"/>
  <c r="I481"/>
  <c r="J478"/>
  <c r="O488"/>
  <c r="N481"/>
  <c r="H483"/>
  <c r="L478" l="1"/>
  <c r="K478"/>
  <c r="J479"/>
  <c r="I482"/>
  <c r="O489"/>
  <c r="H484"/>
  <c r="N482"/>
  <c r="L479" l="1"/>
  <c r="K479"/>
  <c r="J480"/>
  <c r="I483"/>
  <c r="O490"/>
  <c r="N483"/>
  <c r="H485"/>
  <c r="L480" l="1"/>
  <c r="K480"/>
  <c r="J481"/>
  <c r="I484"/>
  <c r="O491"/>
  <c r="H486"/>
  <c r="N484"/>
  <c r="L481" l="1"/>
  <c r="K481"/>
  <c r="J482"/>
  <c r="I485"/>
  <c r="O492"/>
  <c r="N485"/>
  <c r="H487"/>
  <c r="L482" l="1"/>
  <c r="K482"/>
  <c r="J483"/>
  <c r="I486"/>
  <c r="O493"/>
  <c r="H488"/>
  <c r="N486"/>
  <c r="L483" l="1"/>
  <c r="K483"/>
  <c r="J484"/>
  <c r="I487"/>
  <c r="O494"/>
  <c r="N487"/>
  <c r="H489"/>
  <c r="L484" l="1"/>
  <c r="K484"/>
  <c r="J485"/>
  <c r="I488"/>
  <c r="O495"/>
  <c r="H490"/>
  <c r="N488"/>
  <c r="L485" l="1"/>
  <c r="K485"/>
  <c r="J486"/>
  <c r="I489"/>
  <c r="O496"/>
  <c r="N489"/>
  <c r="H491"/>
  <c r="L486" l="1"/>
  <c r="K486"/>
  <c r="J487"/>
  <c r="I490"/>
  <c r="O497"/>
  <c r="H492"/>
  <c r="N490"/>
  <c r="L487" l="1"/>
  <c r="K487"/>
  <c r="I491"/>
  <c r="J488"/>
  <c r="O498"/>
  <c r="N491"/>
  <c r="H493"/>
  <c r="L488" l="1"/>
  <c r="K488"/>
  <c r="J489"/>
  <c r="I492"/>
  <c r="O499"/>
  <c r="H494"/>
  <c r="N492"/>
  <c r="L489" l="1"/>
  <c r="K489"/>
  <c r="J490"/>
  <c r="I493"/>
  <c r="O500"/>
  <c r="N493"/>
  <c r="H495"/>
  <c r="L490" l="1"/>
  <c r="K490"/>
  <c r="J491"/>
  <c r="I494"/>
  <c r="O501"/>
  <c r="H496"/>
  <c r="N494"/>
  <c r="L491" l="1"/>
  <c r="K491"/>
  <c r="J492"/>
  <c r="I495"/>
  <c r="O502"/>
  <c r="N495"/>
  <c r="H497"/>
  <c r="L492" l="1"/>
  <c r="K492"/>
  <c r="J493"/>
  <c r="I496"/>
  <c r="O503"/>
  <c r="H498"/>
  <c r="N496"/>
  <c r="L493" l="1"/>
  <c r="K493"/>
  <c r="J494"/>
  <c r="I497"/>
  <c r="O504"/>
  <c r="N497"/>
  <c r="H499"/>
  <c r="L494" l="1"/>
  <c r="K494"/>
  <c r="J495"/>
  <c r="I498"/>
  <c r="O505"/>
  <c r="H500"/>
  <c r="N498"/>
  <c r="L495" l="1"/>
  <c r="K495"/>
  <c r="J496"/>
  <c r="I499"/>
  <c r="O506"/>
  <c r="N499"/>
  <c r="H501"/>
  <c r="L496" l="1"/>
  <c r="K496"/>
  <c r="J497"/>
  <c r="I500"/>
  <c r="O507"/>
  <c r="N500"/>
  <c r="L497" l="1"/>
  <c r="K497"/>
  <c r="O508"/>
  <c r="N501"/>
  <c r="E14"/>
  <c r="E16"/>
  <c r="H503"/>
  <c r="H502"/>
  <c r="J498" l="1"/>
  <c r="I501"/>
  <c r="I502"/>
  <c r="J499"/>
  <c r="O509"/>
  <c r="N502"/>
  <c r="L499" l="1"/>
  <c r="K499"/>
  <c r="L498"/>
  <c r="K498"/>
  <c r="O510"/>
  <c r="N503"/>
  <c r="H505"/>
  <c r="H504"/>
  <c r="J501" l="1"/>
  <c r="J500"/>
  <c r="I503"/>
  <c r="I504"/>
  <c r="O511"/>
  <c r="H506"/>
  <c r="N504"/>
  <c r="L501" l="1"/>
  <c r="K501"/>
  <c r="L500"/>
  <c r="K500"/>
  <c r="J502"/>
  <c r="I505"/>
  <c r="O512"/>
  <c r="N505"/>
  <c r="H507"/>
  <c r="L502" l="1"/>
  <c r="K502"/>
  <c r="J503"/>
  <c r="I506"/>
  <c r="O513"/>
  <c r="H508"/>
  <c r="N506"/>
  <c r="L503" l="1"/>
  <c r="K503"/>
  <c r="J504"/>
  <c r="I507"/>
  <c r="O514"/>
  <c r="N507"/>
  <c r="H509"/>
  <c r="L504" l="1"/>
  <c r="K504"/>
  <c r="J505"/>
  <c r="I508"/>
  <c r="O515"/>
  <c r="H510"/>
  <c r="N508"/>
  <c r="L505" l="1"/>
  <c r="K505"/>
  <c r="J506"/>
  <c r="I509"/>
  <c r="O516"/>
  <c r="N509"/>
  <c r="H511"/>
  <c r="L506" l="1"/>
  <c r="K506"/>
  <c r="J507"/>
  <c r="I510"/>
  <c r="O517"/>
  <c r="H512"/>
  <c r="N510"/>
  <c r="L507" l="1"/>
  <c r="K507"/>
  <c r="J508"/>
  <c r="I511"/>
  <c r="O518"/>
  <c r="N511"/>
  <c r="H513"/>
  <c r="L508" l="1"/>
  <c r="K508"/>
  <c r="J509"/>
  <c r="I512"/>
  <c r="O519"/>
  <c r="H514"/>
  <c r="N512"/>
  <c r="L509" l="1"/>
  <c r="K509"/>
  <c r="J510"/>
  <c r="I513"/>
  <c r="O520"/>
  <c r="N513"/>
  <c r="H515"/>
  <c r="L510" l="1"/>
  <c r="K510"/>
  <c r="J511"/>
  <c r="I514"/>
  <c r="O521"/>
  <c r="H516"/>
  <c r="N514"/>
  <c r="L511" l="1"/>
  <c r="K511"/>
  <c r="J512"/>
  <c r="I515"/>
  <c r="O522"/>
  <c r="N515"/>
  <c r="H517"/>
  <c r="L512" l="1"/>
  <c r="K512"/>
  <c r="J513"/>
  <c r="I516"/>
  <c r="O523"/>
  <c r="H518"/>
  <c r="N516"/>
  <c r="L513" l="1"/>
  <c r="K513"/>
  <c r="J514"/>
  <c r="I517"/>
  <c r="O524"/>
  <c r="N517"/>
  <c r="H519"/>
  <c r="L514" l="1"/>
  <c r="K514"/>
  <c r="J515"/>
  <c r="I518"/>
  <c r="O525"/>
  <c r="H520"/>
  <c r="N518"/>
  <c r="L515" l="1"/>
  <c r="K515"/>
  <c r="J516"/>
  <c r="I519"/>
  <c r="O526"/>
  <c r="N519"/>
  <c r="H521"/>
  <c r="L516" l="1"/>
  <c r="K516"/>
  <c r="J517"/>
  <c r="I520"/>
  <c r="O527"/>
  <c r="H522"/>
  <c r="N520"/>
  <c r="L517" l="1"/>
  <c r="K517"/>
  <c r="J518"/>
  <c r="I521"/>
  <c r="O528"/>
  <c r="N521"/>
  <c r="H523"/>
  <c r="L518" l="1"/>
  <c r="K518"/>
  <c r="J519"/>
  <c r="I522"/>
  <c r="O529"/>
  <c r="H524"/>
  <c r="N522"/>
  <c r="L519" l="1"/>
  <c r="K519"/>
  <c r="J520"/>
  <c r="I523"/>
  <c r="O530"/>
  <c r="N523"/>
  <c r="H525"/>
  <c r="L520" l="1"/>
  <c r="K520"/>
  <c r="J521"/>
  <c r="I524"/>
  <c r="O531"/>
  <c r="H526"/>
  <c r="N524"/>
  <c r="L521" l="1"/>
  <c r="K521"/>
  <c r="J522"/>
  <c r="I525"/>
  <c r="O532"/>
  <c r="N525"/>
  <c r="H527"/>
  <c r="L522" l="1"/>
  <c r="K522"/>
  <c r="J523"/>
  <c r="I526"/>
  <c r="O533"/>
  <c r="H528"/>
  <c r="N526"/>
  <c r="L523" l="1"/>
  <c r="K523"/>
  <c r="J524"/>
  <c r="I527"/>
  <c r="O534"/>
  <c r="N527"/>
  <c r="H529"/>
  <c r="L524" l="1"/>
  <c r="K524"/>
  <c r="J525"/>
  <c r="I528"/>
  <c r="O535"/>
  <c r="H530"/>
  <c r="N528"/>
  <c r="L525" l="1"/>
  <c r="K525"/>
  <c r="I529"/>
  <c r="J526"/>
  <c r="O536"/>
  <c r="N529"/>
  <c r="H531"/>
  <c r="L526" l="1"/>
  <c r="K526"/>
  <c r="J527"/>
  <c r="I530"/>
  <c r="O537"/>
  <c r="H532"/>
  <c r="N530"/>
  <c r="L527" l="1"/>
  <c r="K527"/>
  <c r="I531"/>
  <c r="J528"/>
  <c r="O538"/>
  <c r="N531"/>
  <c r="H533"/>
  <c r="L528" l="1"/>
  <c r="K528"/>
  <c r="J529"/>
  <c r="I532"/>
  <c r="O539"/>
  <c r="H534"/>
  <c r="N532"/>
  <c r="L529" l="1"/>
  <c r="K529"/>
  <c r="I533"/>
  <c r="J530"/>
  <c r="O540"/>
  <c r="N533"/>
  <c r="H535"/>
  <c r="L530" l="1"/>
  <c r="K530"/>
  <c r="J531"/>
  <c r="I534"/>
  <c r="O541"/>
  <c r="H536"/>
  <c r="N534"/>
  <c r="L531" l="1"/>
  <c r="K531"/>
  <c r="J532"/>
  <c r="I535"/>
  <c r="O542"/>
  <c r="N535"/>
  <c r="H537"/>
  <c r="L532" l="1"/>
  <c r="K532"/>
  <c r="J533"/>
  <c r="I536"/>
  <c r="O543"/>
  <c r="H538"/>
  <c r="N536"/>
  <c r="L533" l="1"/>
  <c r="K533"/>
  <c r="I537"/>
  <c r="J534"/>
  <c r="O544"/>
  <c r="N537"/>
  <c r="H539"/>
  <c r="L534" l="1"/>
  <c r="K534"/>
  <c r="J535"/>
  <c r="I538"/>
  <c r="O545"/>
  <c r="H540"/>
  <c r="N538"/>
  <c r="L535" l="1"/>
  <c r="K535"/>
  <c r="J536"/>
  <c r="I539"/>
  <c r="O546"/>
  <c r="N539"/>
  <c r="H541"/>
  <c r="L536" l="1"/>
  <c r="K536"/>
  <c r="J537"/>
  <c r="I540"/>
  <c r="O547"/>
  <c r="H542"/>
  <c r="N540"/>
  <c r="L537" l="1"/>
  <c r="K537"/>
  <c r="J538"/>
  <c r="I541"/>
  <c r="O548"/>
  <c r="N541"/>
  <c r="H543"/>
  <c r="L538" l="1"/>
  <c r="K538"/>
  <c r="I542"/>
  <c r="J539"/>
  <c r="O549"/>
  <c r="H544"/>
  <c r="N542"/>
  <c r="L539" l="1"/>
  <c r="K539"/>
  <c r="J540"/>
  <c r="I543"/>
  <c r="O550"/>
  <c r="N543"/>
  <c r="H545"/>
  <c r="L540" l="1"/>
  <c r="K540"/>
  <c r="J541"/>
  <c r="I544"/>
  <c r="O551"/>
  <c r="H546"/>
  <c r="N544"/>
  <c r="L541" l="1"/>
  <c r="K541"/>
  <c r="J542"/>
  <c r="I545"/>
  <c r="O552"/>
  <c r="N545"/>
  <c r="H547"/>
  <c r="L542" l="1"/>
  <c r="K542"/>
  <c r="J543"/>
  <c r="I546"/>
  <c r="O553"/>
  <c r="H548"/>
  <c r="N546"/>
  <c r="L543" l="1"/>
  <c r="K543"/>
  <c r="J544"/>
  <c r="I547"/>
  <c r="O554"/>
  <c r="N547"/>
  <c r="L544" l="1"/>
  <c r="K544"/>
  <c r="O555"/>
  <c r="H550"/>
  <c r="N548"/>
  <c r="H549"/>
  <c r="J545" l="1"/>
  <c r="I549"/>
  <c r="I548"/>
  <c r="J546"/>
  <c r="O556"/>
  <c r="N549"/>
  <c r="H551"/>
  <c r="L546" l="1"/>
  <c r="K546"/>
  <c r="L545"/>
  <c r="K545"/>
  <c r="J547"/>
  <c r="I550"/>
  <c r="O557"/>
  <c r="H552"/>
  <c r="N550"/>
  <c r="L547" l="1"/>
  <c r="K547"/>
  <c r="J548"/>
  <c r="I551"/>
  <c r="O558"/>
  <c r="N551"/>
  <c r="H553"/>
  <c r="I552" s="1"/>
  <c r="L548" l="1"/>
  <c r="K548"/>
  <c r="J549"/>
  <c r="O559"/>
  <c r="H554"/>
  <c r="N552"/>
  <c r="L549" l="1"/>
  <c r="K549"/>
  <c r="J550"/>
  <c r="I553"/>
  <c r="O560"/>
  <c r="N553"/>
  <c r="H555"/>
  <c r="L550" l="1"/>
  <c r="K550"/>
  <c r="J551"/>
  <c r="I554"/>
  <c r="O561"/>
  <c r="H556"/>
  <c r="N554"/>
  <c r="L551" l="1"/>
  <c r="K551"/>
  <c r="J552"/>
  <c r="I555"/>
  <c r="O562"/>
  <c r="N555"/>
  <c r="H557"/>
  <c r="L552" l="1"/>
  <c r="K552"/>
  <c r="J553"/>
  <c r="I556"/>
  <c r="O563"/>
  <c r="H558"/>
  <c r="N556"/>
  <c r="L553" l="1"/>
  <c r="K553"/>
  <c r="J554"/>
  <c r="I557"/>
  <c r="O564"/>
  <c r="N557"/>
  <c r="H559"/>
  <c r="L554" l="1"/>
  <c r="K554"/>
  <c r="J555"/>
  <c r="I558"/>
  <c r="O565"/>
  <c r="H560"/>
  <c r="N558"/>
  <c r="L555" l="1"/>
  <c r="K555"/>
  <c r="J556"/>
  <c r="I559"/>
  <c r="O566"/>
  <c r="N559"/>
  <c r="H561"/>
  <c r="L556" l="1"/>
  <c r="K556"/>
  <c r="J557"/>
  <c r="I560"/>
  <c r="O567"/>
  <c r="H562"/>
  <c r="N560"/>
  <c r="L557" l="1"/>
  <c r="K557"/>
  <c r="J558"/>
  <c r="I561"/>
  <c r="O568"/>
  <c r="N561"/>
  <c r="H563"/>
  <c r="L558" l="1"/>
  <c r="K558"/>
  <c r="J559"/>
  <c r="I562"/>
  <c r="O569"/>
  <c r="H564"/>
  <c r="N562"/>
  <c r="L559" l="1"/>
  <c r="K559"/>
  <c r="J560"/>
  <c r="I563"/>
  <c r="O570"/>
  <c r="N563"/>
  <c r="H565"/>
  <c r="L560" l="1"/>
  <c r="K560"/>
  <c r="J561"/>
  <c r="I564"/>
  <c r="O571"/>
  <c r="H566"/>
  <c r="N564"/>
  <c r="L561" l="1"/>
  <c r="K561"/>
  <c r="J562"/>
  <c r="I565"/>
  <c r="O572"/>
  <c r="N565"/>
  <c r="L562" l="1"/>
  <c r="K562"/>
  <c r="O573"/>
  <c r="H568"/>
  <c r="N566"/>
  <c r="H567"/>
  <c r="J563" l="1"/>
  <c r="I567"/>
  <c r="I566"/>
  <c r="J564"/>
  <c r="O574"/>
  <c r="N567"/>
  <c r="H569"/>
  <c r="L564" l="1"/>
  <c r="K564"/>
  <c r="L563"/>
  <c r="K563"/>
  <c r="J565"/>
  <c r="I568"/>
  <c r="O575"/>
  <c r="H570"/>
  <c r="N568"/>
  <c r="L565" l="1"/>
  <c r="K565"/>
  <c r="J566"/>
  <c r="I569"/>
  <c r="O576"/>
  <c r="N569"/>
  <c r="H571"/>
  <c r="L566" l="1"/>
  <c r="K566"/>
  <c r="J567"/>
  <c r="I570"/>
  <c r="O577"/>
  <c r="H572"/>
  <c r="N570"/>
  <c r="L567" l="1"/>
  <c r="K567"/>
  <c r="J568"/>
  <c r="I571"/>
  <c r="O578"/>
  <c r="N571"/>
  <c r="H573"/>
  <c r="L568" l="1"/>
  <c r="K568"/>
  <c r="J569"/>
  <c r="I572"/>
  <c r="O579"/>
  <c r="H574"/>
  <c r="N572"/>
  <c r="L569" l="1"/>
  <c r="K569"/>
  <c r="J570"/>
  <c r="I573"/>
  <c r="O580"/>
  <c r="N573"/>
  <c r="H575"/>
  <c r="I574" s="1"/>
  <c r="L570" l="1"/>
  <c r="K570"/>
  <c r="J571"/>
  <c r="O581"/>
  <c r="H576"/>
  <c r="N574"/>
  <c r="L571" l="1"/>
  <c r="K571"/>
  <c r="J572"/>
  <c r="I575"/>
  <c r="O582"/>
  <c r="N575"/>
  <c r="H577"/>
  <c r="I576" s="1"/>
  <c r="L572" l="1"/>
  <c r="K572"/>
  <c r="J573"/>
  <c r="O583"/>
  <c r="H578"/>
  <c r="I577" s="1"/>
  <c r="N576"/>
  <c r="L573" l="1"/>
  <c r="K573"/>
  <c r="J574"/>
  <c r="O584"/>
  <c r="N577"/>
  <c r="H579"/>
  <c r="L574" l="1"/>
  <c r="K574"/>
  <c r="J575"/>
  <c r="I578"/>
  <c r="O585"/>
  <c r="H580"/>
  <c r="N578"/>
  <c r="L575" l="1"/>
  <c r="K575"/>
  <c r="J576"/>
  <c r="I579"/>
  <c r="O586"/>
  <c r="N579"/>
  <c r="H581"/>
  <c r="L576" l="1"/>
  <c r="K576"/>
  <c r="J577"/>
  <c r="I580"/>
  <c r="O587"/>
  <c r="H582"/>
  <c r="N580"/>
  <c r="L577" l="1"/>
  <c r="K577"/>
  <c r="J578"/>
  <c r="I581"/>
  <c r="O588"/>
  <c r="N581"/>
  <c r="H583"/>
  <c r="L578" l="1"/>
  <c r="K578"/>
  <c r="J579"/>
  <c r="I582"/>
  <c r="O589"/>
  <c r="H584"/>
  <c r="N582"/>
  <c r="L579" l="1"/>
  <c r="K579"/>
  <c r="J580"/>
  <c r="I583"/>
  <c r="O590"/>
  <c r="N583"/>
  <c r="H585"/>
  <c r="L580" l="1"/>
  <c r="K580"/>
  <c r="J581"/>
  <c r="I584"/>
  <c r="O591"/>
  <c r="H586"/>
  <c r="N584"/>
  <c r="L581" l="1"/>
  <c r="K581"/>
  <c r="J582"/>
  <c r="I585"/>
  <c r="O592"/>
  <c r="N585"/>
  <c r="H587"/>
  <c r="L582" l="1"/>
  <c r="K582"/>
  <c r="J583"/>
  <c r="I586"/>
  <c r="O593"/>
  <c r="H588"/>
  <c r="N586"/>
  <c r="L583" l="1"/>
  <c r="K583"/>
  <c r="I587"/>
  <c r="J584"/>
  <c r="O594"/>
  <c r="N587"/>
  <c r="H589"/>
  <c r="L584" l="1"/>
  <c r="K584"/>
  <c r="J585"/>
  <c r="I588"/>
  <c r="O595"/>
  <c r="H590"/>
  <c r="N588"/>
  <c r="L585" l="1"/>
  <c r="K585"/>
  <c r="I589"/>
  <c r="J586"/>
  <c r="O596"/>
  <c r="N589"/>
  <c r="H591"/>
  <c r="L586" l="1"/>
  <c r="K586"/>
  <c r="J587"/>
  <c r="I590"/>
  <c r="O597"/>
  <c r="H592"/>
  <c r="N590"/>
  <c r="L587" l="1"/>
  <c r="K587"/>
  <c r="J588"/>
  <c r="I591"/>
  <c r="O598"/>
  <c r="N591"/>
  <c r="H593"/>
  <c r="L588" l="1"/>
  <c r="K588"/>
  <c r="J589"/>
  <c r="I592"/>
  <c r="O599"/>
  <c r="H594"/>
  <c r="N592"/>
  <c r="L589" l="1"/>
  <c r="K589"/>
  <c r="J590"/>
  <c r="I593"/>
  <c r="O600"/>
  <c r="N593"/>
  <c r="H595"/>
  <c r="L590" l="1"/>
  <c r="K590"/>
  <c r="J591"/>
  <c r="I594"/>
  <c r="O601"/>
  <c r="H596"/>
  <c r="N594"/>
  <c r="L591" l="1"/>
  <c r="K591"/>
  <c r="J592"/>
  <c r="I595"/>
  <c r="O602"/>
  <c r="N595"/>
  <c r="H597"/>
  <c r="L592" l="1"/>
  <c r="K592"/>
  <c r="J593"/>
  <c r="I596"/>
  <c r="O603"/>
  <c r="N596"/>
  <c r="L593" l="1"/>
  <c r="K593"/>
  <c r="O604"/>
  <c r="N597"/>
  <c r="H599"/>
  <c r="H598"/>
  <c r="J595" l="1"/>
  <c r="J594"/>
  <c r="I597"/>
  <c r="I598"/>
  <c r="O605"/>
  <c r="H600"/>
  <c r="N598"/>
  <c r="L595" l="1"/>
  <c r="K595"/>
  <c r="L594"/>
  <c r="K594"/>
  <c r="J596"/>
  <c r="I599"/>
  <c r="O606"/>
  <c r="N599"/>
  <c r="H601"/>
  <c r="I600" s="1"/>
  <c r="L596" l="1"/>
  <c r="K596"/>
  <c r="J597"/>
  <c r="O607"/>
  <c r="H602"/>
  <c r="N600"/>
  <c r="L597" l="1"/>
  <c r="K597"/>
  <c r="J598"/>
  <c r="I601"/>
  <c r="O608"/>
  <c r="N601"/>
  <c r="H603"/>
  <c r="L598" l="1"/>
  <c r="K598"/>
  <c r="I602"/>
  <c r="J599"/>
  <c r="O609"/>
  <c r="H604"/>
  <c r="N602"/>
  <c r="L599" l="1"/>
  <c r="K599"/>
  <c r="J600"/>
  <c r="I603"/>
  <c r="O610"/>
  <c r="N603"/>
  <c r="H605"/>
  <c r="L600" l="1"/>
  <c r="K600"/>
  <c r="J601"/>
  <c r="I604"/>
  <c r="O611"/>
  <c r="H606"/>
  <c r="N604"/>
  <c r="L601" l="1"/>
  <c r="K601"/>
  <c r="J602"/>
  <c r="I605"/>
  <c r="O612"/>
  <c r="N605"/>
  <c r="H607"/>
  <c r="L602" l="1"/>
  <c r="K602"/>
  <c r="J603"/>
  <c r="I606"/>
  <c r="O613"/>
  <c r="H608"/>
  <c r="N606"/>
  <c r="L603" l="1"/>
  <c r="K603"/>
  <c r="I607"/>
  <c r="J604"/>
  <c r="O614"/>
  <c r="N607"/>
  <c r="L604" l="1"/>
  <c r="K604"/>
  <c r="O615"/>
  <c r="H610"/>
  <c r="N608"/>
  <c r="H609"/>
  <c r="J605" l="1"/>
  <c r="I608"/>
  <c r="I609"/>
  <c r="J606"/>
  <c r="O616"/>
  <c r="N609"/>
  <c r="H611"/>
  <c r="L606" l="1"/>
  <c r="K606"/>
  <c r="L605"/>
  <c r="K605"/>
  <c r="J607"/>
  <c r="I610"/>
  <c r="O617"/>
  <c r="H612"/>
  <c r="N610"/>
  <c r="L607" l="1"/>
  <c r="K607"/>
  <c r="J608"/>
  <c r="I611"/>
  <c r="O618"/>
  <c r="N611"/>
  <c r="L608" l="1"/>
  <c r="K608"/>
  <c r="O619"/>
  <c r="H614"/>
  <c r="N612"/>
  <c r="H613"/>
  <c r="J609" l="1"/>
  <c r="I613"/>
  <c r="I612"/>
  <c r="J610"/>
  <c r="O620"/>
  <c r="N613"/>
  <c r="H615"/>
  <c r="I614" s="1"/>
  <c r="L610" l="1"/>
  <c r="K610"/>
  <c r="L609"/>
  <c r="K609"/>
  <c r="J611"/>
  <c r="O621"/>
  <c r="H616"/>
  <c r="N614"/>
  <c r="L611" l="1"/>
  <c r="K611"/>
  <c r="J612"/>
  <c r="I615"/>
  <c r="O622"/>
  <c r="N615"/>
  <c r="H617"/>
  <c r="L612" l="1"/>
  <c r="K612"/>
  <c r="J613"/>
  <c r="I616"/>
  <c r="O623"/>
  <c r="H618"/>
  <c r="N616"/>
  <c r="L613" l="1"/>
  <c r="K613"/>
  <c r="J614"/>
  <c r="I617"/>
  <c r="O624"/>
  <c r="N617"/>
  <c r="H619"/>
  <c r="L614" l="1"/>
  <c r="K614"/>
  <c r="J615"/>
  <c r="I618"/>
  <c r="O625"/>
  <c r="H620"/>
  <c r="N618"/>
  <c r="L615" l="1"/>
  <c r="K615"/>
  <c r="J616"/>
  <c r="I619"/>
  <c r="O626"/>
  <c r="N619"/>
  <c r="H621"/>
  <c r="I620" s="1"/>
  <c r="L616" l="1"/>
  <c r="K616"/>
  <c r="J617"/>
  <c r="O627"/>
  <c r="H622"/>
  <c r="N620"/>
  <c r="L617" l="1"/>
  <c r="K617"/>
  <c r="J618"/>
  <c r="I621"/>
  <c r="O628"/>
  <c r="N621"/>
  <c r="H623"/>
  <c r="L618" l="1"/>
  <c r="K618"/>
  <c r="J619"/>
  <c r="I622"/>
  <c r="O629"/>
  <c r="H624"/>
  <c r="N622"/>
  <c r="L619" l="1"/>
  <c r="K619"/>
  <c r="J620"/>
  <c r="I623"/>
  <c r="O630"/>
  <c r="N623"/>
  <c r="H625"/>
  <c r="L620" l="1"/>
  <c r="K620"/>
  <c r="J621"/>
  <c r="I624"/>
  <c r="O631"/>
  <c r="H626"/>
  <c r="N624"/>
  <c r="L621" l="1"/>
  <c r="K621"/>
  <c r="J622"/>
  <c r="I625"/>
  <c r="O632"/>
  <c r="N625"/>
  <c r="H627"/>
  <c r="L622" l="1"/>
  <c r="K622"/>
  <c r="J623"/>
  <c r="I626"/>
  <c r="O633"/>
  <c r="H628"/>
  <c r="N626"/>
  <c r="L623" l="1"/>
  <c r="K623"/>
  <c r="I627"/>
  <c r="J624"/>
  <c r="O634"/>
  <c r="N627"/>
  <c r="H629"/>
  <c r="L624" l="1"/>
  <c r="K624"/>
  <c r="J625"/>
  <c r="I628"/>
  <c r="O635"/>
  <c r="H630"/>
  <c r="N628"/>
  <c r="L625" l="1"/>
  <c r="K625"/>
  <c r="J626"/>
  <c r="I629"/>
  <c r="O636"/>
  <c r="N629"/>
  <c r="H631"/>
  <c r="L626" l="1"/>
  <c r="K626"/>
  <c r="J627"/>
  <c r="I630"/>
  <c r="O637"/>
  <c r="H632"/>
  <c r="N630"/>
  <c r="L627" l="1"/>
  <c r="K627"/>
  <c r="I631"/>
  <c r="J628"/>
  <c r="O638"/>
  <c r="N631"/>
  <c r="H633"/>
  <c r="L628" l="1"/>
  <c r="K628"/>
  <c r="J629"/>
  <c r="I632"/>
  <c r="O639"/>
  <c r="H634"/>
  <c r="N632"/>
  <c r="L629" l="1"/>
  <c r="K629"/>
  <c r="J630"/>
  <c r="I633"/>
  <c r="O640"/>
  <c r="N633"/>
  <c r="H635"/>
  <c r="L630" l="1"/>
  <c r="K630"/>
  <c r="J631"/>
  <c r="I634"/>
  <c r="O641"/>
  <c r="H636"/>
  <c r="N634"/>
  <c r="L631" l="1"/>
  <c r="K631"/>
  <c r="J632"/>
  <c r="I635"/>
  <c r="O642"/>
  <c r="N635"/>
  <c r="H637"/>
  <c r="L632" l="1"/>
  <c r="K632"/>
  <c r="J633"/>
  <c r="I636"/>
  <c r="O643"/>
  <c r="H638"/>
  <c r="N636"/>
  <c r="L633" l="1"/>
  <c r="K633"/>
  <c r="J634"/>
  <c r="I637"/>
  <c r="O644"/>
  <c r="N637"/>
  <c r="H639"/>
  <c r="L634" l="1"/>
  <c r="K634"/>
  <c r="J635"/>
  <c r="I638"/>
  <c r="O645"/>
  <c r="H640"/>
  <c r="N638"/>
  <c r="L635" l="1"/>
  <c r="K635"/>
  <c r="J636"/>
  <c r="I639"/>
  <c r="O646"/>
  <c r="N639"/>
  <c r="L636" l="1"/>
  <c r="K636"/>
  <c r="O647"/>
  <c r="H642"/>
  <c r="N640"/>
  <c r="H641"/>
  <c r="J637" l="1"/>
  <c r="I640"/>
  <c r="I641"/>
  <c r="J638"/>
  <c r="O648"/>
  <c r="N641"/>
  <c r="H643"/>
  <c r="L637" l="1"/>
  <c r="K637"/>
  <c r="L638"/>
  <c r="K638"/>
  <c r="J639"/>
  <c r="I642"/>
  <c r="O649"/>
  <c r="H644"/>
  <c r="N642"/>
  <c r="L639" l="1"/>
  <c r="K639"/>
  <c r="J640"/>
  <c r="I643"/>
  <c r="O650"/>
  <c r="N643"/>
  <c r="H645"/>
  <c r="L640" l="1"/>
  <c r="K640"/>
  <c r="J641"/>
  <c r="I644"/>
  <c r="O651"/>
  <c r="H646"/>
  <c r="N644"/>
  <c r="L641" l="1"/>
  <c r="K641"/>
  <c r="J642"/>
  <c r="I645"/>
  <c r="O652"/>
  <c r="N645"/>
  <c r="H647"/>
  <c r="L642" l="1"/>
  <c r="K642"/>
  <c r="J643"/>
  <c r="I646"/>
  <c r="O653"/>
  <c r="N646"/>
  <c r="L643" l="1"/>
  <c r="K643"/>
  <c r="O654"/>
  <c r="N647"/>
  <c r="H649"/>
  <c r="H648"/>
  <c r="J645" l="1"/>
  <c r="J644"/>
  <c r="I647"/>
  <c r="I648"/>
  <c r="O655"/>
  <c r="H650"/>
  <c r="N648"/>
  <c r="L645" l="1"/>
  <c r="K645"/>
  <c r="L644"/>
  <c r="K644"/>
  <c r="J646"/>
  <c r="I649"/>
  <c r="O656"/>
  <c r="N649"/>
  <c r="H651"/>
  <c r="L646" l="1"/>
  <c r="K646"/>
  <c r="J647"/>
  <c r="I650"/>
  <c r="O657"/>
  <c r="N650"/>
  <c r="L647" l="1"/>
  <c r="K647"/>
  <c r="O658"/>
  <c r="N651"/>
  <c r="H653"/>
  <c r="H652"/>
  <c r="J648" l="1"/>
  <c r="I652"/>
  <c r="I651"/>
  <c r="J649"/>
  <c r="O659"/>
  <c r="H654"/>
  <c r="N652"/>
  <c r="L649" l="1"/>
  <c r="K649"/>
  <c r="L648"/>
  <c r="K648"/>
  <c r="J650"/>
  <c r="I653"/>
  <c r="O660"/>
  <c r="N653"/>
  <c r="H655"/>
  <c r="L650" l="1"/>
  <c r="K650"/>
  <c r="J651"/>
  <c r="I654"/>
  <c r="O661"/>
  <c r="H656"/>
  <c r="N654"/>
  <c r="L651" l="1"/>
  <c r="K651"/>
  <c r="J652"/>
  <c r="I655"/>
  <c r="O662"/>
  <c r="N655"/>
  <c r="H657"/>
  <c r="L652" l="1"/>
  <c r="K652"/>
  <c r="I656"/>
  <c r="J653"/>
  <c r="O663"/>
  <c r="H658"/>
  <c r="N656"/>
  <c r="L653" l="1"/>
  <c r="K653"/>
  <c r="J654"/>
  <c r="I657"/>
  <c r="O664"/>
  <c r="N657"/>
  <c r="H659"/>
  <c r="L654" l="1"/>
  <c r="K654"/>
  <c r="J655"/>
  <c r="I658"/>
  <c r="O665"/>
  <c r="H660"/>
  <c r="N658"/>
  <c r="L655" l="1"/>
  <c r="K655"/>
  <c r="J656"/>
  <c r="I659"/>
  <c r="O666"/>
  <c r="N659"/>
  <c r="H661"/>
  <c r="L656" l="1"/>
  <c r="K656"/>
  <c r="J657"/>
  <c r="I660"/>
  <c r="O667"/>
  <c r="H662"/>
  <c r="N660"/>
  <c r="L657" l="1"/>
  <c r="K657"/>
  <c r="J658"/>
  <c r="I661"/>
  <c r="O668"/>
  <c r="N661"/>
  <c r="H663"/>
  <c r="L658" l="1"/>
  <c r="K658"/>
  <c r="J659"/>
  <c r="I662"/>
  <c r="O669"/>
  <c r="H664"/>
  <c r="N662"/>
  <c r="L659" l="1"/>
  <c r="K659"/>
  <c r="J660"/>
  <c r="I663"/>
  <c r="O670"/>
  <c r="N663"/>
  <c r="H665"/>
  <c r="L660" l="1"/>
  <c r="K660"/>
  <c r="J661"/>
  <c r="I664"/>
  <c r="O671"/>
  <c r="H666"/>
  <c r="N664"/>
  <c r="L661" l="1"/>
  <c r="K661"/>
  <c r="J662"/>
  <c r="I665"/>
  <c r="O672"/>
  <c r="N665"/>
  <c r="H667"/>
  <c r="L662" l="1"/>
  <c r="K662"/>
  <c r="J663"/>
  <c r="I666"/>
  <c r="O673"/>
  <c r="H668"/>
  <c r="N666"/>
  <c r="L663" l="1"/>
  <c r="K663"/>
  <c r="J664"/>
  <c r="I667"/>
  <c r="O674"/>
  <c r="N667"/>
  <c r="H669"/>
  <c r="L664" l="1"/>
  <c r="K664"/>
  <c r="J665"/>
  <c r="I668"/>
  <c r="O675"/>
  <c r="H670"/>
  <c r="N668"/>
  <c r="L665" l="1"/>
  <c r="K665"/>
  <c r="J666"/>
  <c r="I669"/>
  <c r="O676"/>
  <c r="N669"/>
  <c r="H671"/>
  <c r="L666" l="1"/>
  <c r="K666"/>
  <c r="J667"/>
  <c r="I670"/>
  <c r="O677"/>
  <c r="H672"/>
  <c r="N670"/>
  <c r="L667" l="1"/>
  <c r="K667"/>
  <c r="J668"/>
  <c r="I671"/>
  <c r="O678"/>
  <c r="N671"/>
  <c r="H673"/>
  <c r="L668" l="1"/>
  <c r="K668"/>
  <c r="J669"/>
  <c r="I672"/>
  <c r="O679"/>
  <c r="H674"/>
  <c r="N672"/>
  <c r="L669" l="1"/>
  <c r="K669"/>
  <c r="J670"/>
  <c r="I673"/>
  <c r="O680"/>
  <c r="N673"/>
  <c r="H675"/>
  <c r="L670" l="1"/>
  <c r="K670"/>
  <c r="J671"/>
  <c r="I674"/>
  <c r="O681"/>
  <c r="H676"/>
  <c r="N674"/>
  <c r="L671" l="1"/>
  <c r="K671"/>
  <c r="J672"/>
  <c r="I675"/>
  <c r="O682"/>
  <c r="N675"/>
  <c r="H677"/>
  <c r="L672" l="1"/>
  <c r="K672"/>
  <c r="J673"/>
  <c r="I676"/>
  <c r="O683"/>
  <c r="N676"/>
  <c r="L673" l="1"/>
  <c r="K673"/>
  <c r="O684"/>
  <c r="N677"/>
  <c r="H679"/>
  <c r="H678"/>
  <c r="J675" l="1"/>
  <c r="J674"/>
  <c r="I678"/>
  <c r="I677"/>
  <c r="O685"/>
  <c r="N678"/>
  <c r="L675" l="1"/>
  <c r="K675"/>
  <c r="L674"/>
  <c r="K674"/>
  <c r="O686"/>
  <c r="H681"/>
  <c r="H680"/>
  <c r="N679"/>
  <c r="J676" l="1"/>
  <c r="I679"/>
  <c r="I680"/>
  <c r="J677"/>
  <c r="O687"/>
  <c r="N680"/>
  <c r="H682"/>
  <c r="L676" l="1"/>
  <c r="K676"/>
  <c r="L677"/>
  <c r="K677"/>
  <c r="J678"/>
  <c r="I681"/>
  <c r="O688"/>
  <c r="H683"/>
  <c r="N681"/>
  <c r="L678" l="1"/>
  <c r="K678"/>
  <c r="I682"/>
  <c r="J679"/>
  <c r="O689"/>
  <c r="N682"/>
  <c r="H684"/>
  <c r="L679" l="1"/>
  <c r="K679"/>
  <c r="J680"/>
  <c r="I683"/>
  <c r="O690"/>
  <c r="H685"/>
  <c r="N683"/>
  <c r="L680" l="1"/>
  <c r="K680"/>
  <c r="J681"/>
  <c r="I684"/>
  <c r="O691"/>
  <c r="N684"/>
  <c r="L681" l="1"/>
  <c r="K681"/>
  <c r="O692"/>
  <c r="H687"/>
  <c r="N685"/>
  <c r="H686"/>
  <c r="J682" l="1"/>
  <c r="I686"/>
  <c r="I685"/>
  <c r="J683"/>
  <c r="O693"/>
  <c r="N686"/>
  <c r="H688"/>
  <c r="L682" l="1"/>
  <c r="K682"/>
  <c r="L683"/>
  <c r="K683"/>
  <c r="J684"/>
  <c r="I687"/>
  <c r="O694"/>
  <c r="H689"/>
  <c r="N687"/>
  <c r="L684" l="1"/>
  <c r="K684"/>
  <c r="J685"/>
  <c r="I688"/>
  <c r="O695"/>
  <c r="N688"/>
  <c r="H690"/>
  <c r="L685" l="1"/>
  <c r="K685"/>
  <c r="J686"/>
  <c r="I689"/>
  <c r="O696"/>
  <c r="H691"/>
  <c r="N689"/>
  <c r="L686" l="1"/>
  <c r="K686"/>
  <c r="J687"/>
  <c r="I690"/>
  <c r="O697"/>
  <c r="N690"/>
  <c r="H692"/>
  <c r="L687" l="1"/>
  <c r="K687"/>
  <c r="J688"/>
  <c r="I691"/>
  <c r="O698"/>
  <c r="H693"/>
  <c r="N691"/>
  <c r="L688" l="1"/>
  <c r="K688"/>
  <c r="I692"/>
  <c r="J689"/>
  <c r="O699"/>
  <c r="N692"/>
  <c r="H694"/>
  <c r="L689" l="1"/>
  <c r="K689"/>
  <c r="J690"/>
  <c r="I693"/>
  <c r="O700"/>
  <c r="N693"/>
  <c r="L690" l="1"/>
  <c r="K690"/>
  <c r="O701"/>
  <c r="N694"/>
  <c r="H696"/>
  <c r="H695"/>
  <c r="J692" l="1"/>
  <c r="J691"/>
  <c r="I695"/>
  <c r="I694"/>
  <c r="O702"/>
  <c r="H697"/>
  <c r="N695"/>
  <c r="L692" l="1"/>
  <c r="K692"/>
  <c r="L691"/>
  <c r="K691"/>
  <c r="I696"/>
  <c r="J693"/>
  <c r="O703"/>
  <c r="N696"/>
  <c r="L693" l="1"/>
  <c r="K693"/>
  <c r="O704"/>
  <c r="H699"/>
  <c r="N697"/>
  <c r="H698"/>
  <c r="J695" l="1"/>
  <c r="J694"/>
  <c r="I697"/>
  <c r="I698"/>
  <c r="O705"/>
  <c r="N698"/>
  <c r="H700"/>
  <c r="L695" l="1"/>
  <c r="K695"/>
  <c r="L694"/>
  <c r="K694"/>
  <c r="J696"/>
  <c r="I699"/>
  <c r="O706"/>
  <c r="H701"/>
  <c r="I700" s="1"/>
  <c r="N699"/>
  <c r="L696" l="1"/>
  <c r="K696"/>
  <c r="J697"/>
  <c r="O707"/>
  <c r="N700"/>
  <c r="H702"/>
  <c r="L697" l="1"/>
  <c r="K697"/>
  <c r="I701"/>
  <c r="J698"/>
  <c r="O708"/>
  <c r="H703"/>
  <c r="N701"/>
  <c r="L698" l="1"/>
  <c r="K698"/>
  <c r="J699"/>
  <c r="I702"/>
  <c r="O709"/>
  <c r="N702"/>
  <c r="H704"/>
  <c r="L699" l="1"/>
  <c r="K699"/>
  <c r="J700"/>
  <c r="I703"/>
  <c r="O710"/>
  <c r="H705"/>
  <c r="N703"/>
  <c r="L700" l="1"/>
  <c r="K700"/>
  <c r="J701"/>
  <c r="I704"/>
  <c r="O711"/>
  <c r="N704"/>
  <c r="H706"/>
  <c r="L701" l="1"/>
  <c r="K701"/>
  <c r="J702"/>
  <c r="I705"/>
  <c r="O712"/>
  <c r="H707"/>
  <c r="N705"/>
  <c r="L702" l="1"/>
  <c r="K702"/>
  <c r="I706"/>
  <c r="J703"/>
  <c r="O713"/>
  <c r="N706"/>
  <c r="H708"/>
  <c r="L703" l="1"/>
  <c r="K703"/>
  <c r="J704"/>
  <c r="I707"/>
  <c r="O714"/>
  <c r="H709"/>
  <c r="N707"/>
  <c r="L704" l="1"/>
  <c r="K704"/>
  <c r="I708"/>
  <c r="J705"/>
  <c r="O715"/>
  <c r="N708"/>
  <c r="H710"/>
  <c r="L705" l="1"/>
  <c r="K705"/>
  <c r="J706"/>
  <c r="I709"/>
  <c r="O716"/>
  <c r="H711"/>
  <c r="N709"/>
  <c r="L706" l="1"/>
  <c r="K706"/>
  <c r="J707"/>
  <c r="I710"/>
  <c r="O717"/>
  <c r="N710"/>
  <c r="H712"/>
  <c r="L707" l="1"/>
  <c r="K707"/>
  <c r="J708"/>
  <c r="I711"/>
  <c r="O718"/>
  <c r="H713"/>
  <c r="N711"/>
  <c r="L708" l="1"/>
  <c r="K708"/>
  <c r="J709"/>
  <c r="I712"/>
  <c r="O719"/>
  <c r="N712"/>
  <c r="H714"/>
  <c r="L709" l="1"/>
  <c r="K709"/>
  <c r="J710"/>
  <c r="I713"/>
  <c r="O720"/>
  <c r="H715"/>
  <c r="N713"/>
  <c r="L710" l="1"/>
  <c r="K710"/>
  <c r="I714"/>
  <c r="J711"/>
  <c r="O721"/>
  <c r="N714"/>
  <c r="H716"/>
  <c r="L711" l="1"/>
  <c r="K711"/>
  <c r="J712"/>
  <c r="I715"/>
  <c r="O722"/>
  <c r="H717"/>
  <c r="N715"/>
  <c r="L712" l="1"/>
  <c r="K712"/>
  <c r="I716"/>
  <c r="J713"/>
  <c r="O723"/>
  <c r="N716"/>
  <c r="H718"/>
  <c r="L713" l="1"/>
  <c r="K713"/>
  <c r="J714"/>
  <c r="I717"/>
  <c r="O724"/>
  <c r="H719"/>
  <c r="N717"/>
  <c r="L714" l="1"/>
  <c r="K714"/>
  <c r="J715"/>
  <c r="I718"/>
  <c r="O725"/>
  <c r="N718"/>
  <c r="H720"/>
  <c r="L715" l="1"/>
  <c r="K715"/>
  <c r="J716"/>
  <c r="I719"/>
  <c r="O726"/>
  <c r="H721"/>
  <c r="N719"/>
  <c r="L716" l="1"/>
  <c r="K716"/>
  <c r="J717"/>
  <c r="I720"/>
  <c r="O727"/>
  <c r="N720"/>
  <c r="H722"/>
  <c r="L717" l="1"/>
  <c r="K717"/>
  <c r="J718"/>
  <c r="I721"/>
  <c r="O728"/>
  <c r="H723"/>
  <c r="N721"/>
  <c r="L718" l="1"/>
  <c r="K718"/>
  <c r="I722"/>
  <c r="J719"/>
  <c r="O729"/>
  <c r="N722"/>
  <c r="H724"/>
  <c r="L719" l="1"/>
  <c r="K719"/>
  <c r="J720"/>
  <c r="I723"/>
  <c r="O730"/>
  <c r="N723"/>
  <c r="L720" l="1"/>
  <c r="K720"/>
  <c r="O731"/>
  <c r="N724"/>
  <c r="H726"/>
  <c r="H725"/>
  <c r="J722" l="1"/>
  <c r="J721"/>
  <c r="I724"/>
  <c r="I725"/>
  <c r="O732"/>
  <c r="H727"/>
  <c r="N725"/>
  <c r="L722" l="1"/>
  <c r="K722"/>
  <c r="L721"/>
  <c r="K721"/>
  <c r="J723"/>
  <c r="I726"/>
  <c r="O733"/>
  <c r="N726"/>
  <c r="H728"/>
  <c r="L723" l="1"/>
  <c r="K723"/>
  <c r="J724"/>
  <c r="I727"/>
  <c r="O734"/>
  <c r="H729"/>
  <c r="N727"/>
  <c r="L724" l="1"/>
  <c r="K724"/>
  <c r="J725"/>
  <c r="I728"/>
  <c r="O735"/>
  <c r="N728"/>
  <c r="H730"/>
  <c r="L725" l="1"/>
  <c r="K725"/>
  <c r="J726"/>
  <c r="I729"/>
  <c r="O736"/>
  <c r="H731"/>
  <c r="N729"/>
  <c r="L726" l="1"/>
  <c r="K726"/>
  <c r="J727"/>
  <c r="I730"/>
  <c r="O737"/>
  <c r="N730"/>
  <c r="H732"/>
  <c r="L727" l="1"/>
  <c r="K727"/>
  <c r="J728"/>
  <c r="I731"/>
  <c r="O738"/>
  <c r="H733"/>
  <c r="N731"/>
  <c r="L728" l="1"/>
  <c r="K728"/>
  <c r="J729"/>
  <c r="I732"/>
  <c r="O739"/>
  <c r="N732"/>
  <c r="H734"/>
  <c r="L729" l="1"/>
  <c r="K729"/>
  <c r="J730"/>
  <c r="I733"/>
  <c r="O740"/>
  <c r="H735"/>
  <c r="N733"/>
  <c r="L730" l="1"/>
  <c r="K730"/>
  <c r="J731"/>
  <c r="I734"/>
  <c r="O741"/>
  <c r="N734"/>
  <c r="H736"/>
  <c r="L731" l="1"/>
  <c r="K731"/>
  <c r="J732"/>
  <c r="I735"/>
  <c r="O742"/>
  <c r="H737"/>
  <c r="N735"/>
  <c r="L732" l="1"/>
  <c r="K732"/>
  <c r="J733"/>
  <c r="I736"/>
  <c r="O743"/>
  <c r="N736"/>
  <c r="H738"/>
  <c r="L733" l="1"/>
  <c r="K733"/>
  <c r="J734"/>
  <c r="I737"/>
  <c r="O744"/>
  <c r="H739"/>
  <c r="N737"/>
  <c r="L734" l="1"/>
  <c r="K734"/>
  <c r="J735"/>
  <c r="I738"/>
  <c r="O745"/>
  <c r="N738"/>
  <c r="H740"/>
  <c r="L735" l="1"/>
  <c r="K735"/>
  <c r="J736"/>
  <c r="I739"/>
  <c r="O746"/>
  <c r="H741"/>
  <c r="N739"/>
  <c r="L736" l="1"/>
  <c r="K736"/>
  <c r="J737"/>
  <c r="I740"/>
  <c r="O747"/>
  <c r="N740"/>
  <c r="H742"/>
  <c r="L737" l="1"/>
  <c r="K737"/>
  <c r="J738"/>
  <c r="I741"/>
  <c r="O748"/>
  <c r="H743"/>
  <c r="N741"/>
  <c r="L738" l="1"/>
  <c r="K738"/>
  <c r="J739"/>
  <c r="I742"/>
  <c r="O749"/>
  <c r="N742"/>
  <c r="H744"/>
  <c r="L739" l="1"/>
  <c r="K739"/>
  <c r="J740"/>
  <c r="I743"/>
  <c r="O750"/>
  <c r="H745"/>
  <c r="N743"/>
  <c r="L740" l="1"/>
  <c r="K740"/>
  <c r="J741"/>
  <c r="I744"/>
  <c r="O751"/>
  <c r="N744"/>
  <c r="H746"/>
  <c r="L741" l="1"/>
  <c r="K741"/>
  <c r="J742"/>
  <c r="I745"/>
  <c r="O752"/>
  <c r="H747"/>
  <c r="N745"/>
  <c r="L742" l="1"/>
  <c r="K742"/>
  <c r="J743"/>
  <c r="I746"/>
  <c r="O753"/>
  <c r="N746"/>
  <c r="H748"/>
  <c r="L743" l="1"/>
  <c r="K743"/>
  <c r="J744"/>
  <c r="I747"/>
  <c r="O754"/>
  <c r="N747"/>
  <c r="L744" l="1"/>
  <c r="K744"/>
  <c r="O755"/>
  <c r="N748"/>
  <c r="H750"/>
  <c r="H749"/>
  <c r="J746" l="1"/>
  <c r="J745"/>
  <c r="I748"/>
  <c r="I749"/>
  <c r="O756"/>
  <c r="N749"/>
  <c r="L746" l="1"/>
  <c r="K746"/>
  <c r="L745"/>
  <c r="K745"/>
  <c r="O757"/>
  <c r="N750"/>
  <c r="H752"/>
  <c r="H751"/>
  <c r="J748" l="1"/>
  <c r="J747"/>
  <c r="I751"/>
  <c r="I750"/>
  <c r="O758"/>
  <c r="H753"/>
  <c r="N751"/>
  <c r="L748" l="1"/>
  <c r="K748"/>
  <c r="L747"/>
  <c r="K747"/>
  <c r="J749"/>
  <c r="I752"/>
  <c r="O759"/>
  <c r="N752"/>
  <c r="H754"/>
  <c r="L749" l="1"/>
  <c r="K749"/>
  <c r="J750"/>
  <c r="I753"/>
  <c r="O760"/>
  <c r="H755"/>
  <c r="N753"/>
  <c r="L750" l="1"/>
  <c r="K750"/>
  <c r="J751"/>
  <c r="I754"/>
  <c r="O761"/>
  <c r="N754"/>
  <c r="H756"/>
  <c r="L751" l="1"/>
  <c r="K751"/>
  <c r="J752"/>
  <c r="I755"/>
  <c r="O762"/>
  <c r="H757"/>
  <c r="N755"/>
  <c r="L752" l="1"/>
  <c r="K752"/>
  <c r="J753"/>
  <c r="I756"/>
  <c r="O763"/>
  <c r="N756"/>
  <c r="H758"/>
  <c r="L753" l="1"/>
  <c r="K753"/>
  <c r="J754"/>
  <c r="I757"/>
  <c r="O764"/>
  <c r="N757"/>
  <c r="L754" l="1"/>
  <c r="K754"/>
  <c r="O765"/>
  <c r="N758"/>
  <c r="H760"/>
  <c r="H759"/>
  <c r="J756" l="1"/>
  <c r="J755"/>
  <c r="I759"/>
  <c r="I758"/>
  <c r="O766"/>
  <c r="H761"/>
  <c r="N759"/>
  <c r="L756" l="1"/>
  <c r="K756"/>
  <c r="L755"/>
  <c r="K755"/>
  <c r="I760"/>
  <c r="J757"/>
  <c r="O767"/>
  <c r="N760"/>
  <c r="H762"/>
  <c r="I761" s="1"/>
  <c r="L757" l="1"/>
  <c r="K757"/>
  <c r="J758"/>
  <c r="O768"/>
  <c r="H763"/>
  <c r="N761"/>
  <c r="L758" l="1"/>
  <c r="K758"/>
  <c r="J759"/>
  <c r="I762"/>
  <c r="O769"/>
  <c r="N762"/>
  <c r="H764"/>
  <c r="L759" l="1"/>
  <c r="K759"/>
  <c r="J760"/>
  <c r="I763"/>
  <c r="O770"/>
  <c r="H765"/>
  <c r="N763"/>
  <c r="L760" l="1"/>
  <c r="K760"/>
  <c r="J761"/>
  <c r="I764"/>
  <c r="O771"/>
  <c r="N764"/>
  <c r="H766"/>
  <c r="L761" l="1"/>
  <c r="K761"/>
  <c r="J762"/>
  <c r="I765"/>
  <c r="O772"/>
  <c r="H767"/>
  <c r="N765"/>
  <c r="L762" l="1"/>
  <c r="K762"/>
  <c r="I766"/>
  <c r="J763"/>
  <c r="O773"/>
  <c r="N766"/>
  <c r="H768"/>
  <c r="L763" l="1"/>
  <c r="K763"/>
  <c r="J764"/>
  <c r="I767"/>
  <c r="O774"/>
  <c r="H769"/>
  <c r="N767"/>
  <c r="L764" l="1"/>
  <c r="K764"/>
  <c r="I768"/>
  <c r="J765"/>
  <c r="O775"/>
  <c r="N768"/>
  <c r="H770"/>
  <c r="L765" l="1"/>
  <c r="K765"/>
  <c r="J766"/>
  <c r="I769"/>
  <c r="O776"/>
  <c r="H771"/>
  <c r="N769"/>
  <c r="L766" l="1"/>
  <c r="K766"/>
  <c r="J767"/>
  <c r="I770"/>
  <c r="O777"/>
  <c r="N770"/>
  <c r="H772"/>
  <c r="L767" l="1"/>
  <c r="K767"/>
  <c r="J768"/>
  <c r="I771"/>
  <c r="O778"/>
  <c r="H773"/>
  <c r="N771"/>
  <c r="L768" l="1"/>
  <c r="K768"/>
  <c r="J769"/>
  <c r="I772"/>
  <c r="O779"/>
  <c r="N772"/>
  <c r="H774"/>
  <c r="L769" l="1"/>
  <c r="K769"/>
  <c r="J770"/>
  <c r="I773"/>
  <c r="O780"/>
  <c r="H775"/>
  <c r="N773"/>
  <c r="L770" l="1"/>
  <c r="K770"/>
  <c r="J771"/>
  <c r="I774"/>
  <c r="O781"/>
  <c r="N774"/>
  <c r="L771" l="1"/>
  <c r="K771"/>
  <c r="O782"/>
  <c r="H777"/>
  <c r="N775"/>
  <c r="H776"/>
  <c r="J772" l="1"/>
  <c r="I776"/>
  <c r="I775"/>
  <c r="J773"/>
  <c r="O783"/>
  <c r="N776"/>
  <c r="H778"/>
  <c r="L772" l="1"/>
  <c r="K772"/>
  <c r="L773"/>
  <c r="K773"/>
  <c r="J774"/>
  <c r="I777"/>
  <c r="O784"/>
  <c r="H779"/>
  <c r="N777"/>
  <c r="L774" l="1"/>
  <c r="K774"/>
  <c r="J775"/>
  <c r="I778"/>
  <c r="O785"/>
  <c r="N778"/>
  <c r="L775" l="1"/>
  <c r="K775"/>
  <c r="O786"/>
  <c r="H781"/>
  <c r="N779"/>
  <c r="H780"/>
  <c r="J776" l="1"/>
  <c r="I780"/>
  <c r="I779"/>
  <c r="J777"/>
  <c r="O787"/>
  <c r="N780"/>
  <c r="H782"/>
  <c r="L776" l="1"/>
  <c r="K776"/>
  <c r="L777"/>
  <c r="K777"/>
  <c r="J778"/>
  <c r="I781"/>
  <c r="O788"/>
  <c r="H783"/>
  <c r="N781"/>
  <c r="L778" l="1"/>
  <c r="K778"/>
  <c r="I782"/>
  <c r="J779"/>
  <c r="O789"/>
  <c r="N782"/>
  <c r="H784"/>
  <c r="L779" l="1"/>
  <c r="K779"/>
  <c r="I783"/>
  <c r="J780"/>
  <c r="O790"/>
  <c r="N783"/>
  <c r="L780" l="1"/>
  <c r="K780"/>
  <c r="O791"/>
  <c r="N784"/>
  <c r="H786"/>
  <c r="H785"/>
  <c r="J782" l="1"/>
  <c r="J781"/>
  <c r="I784"/>
  <c r="I785"/>
  <c r="O792"/>
  <c r="H787"/>
  <c r="N785"/>
  <c r="L782" l="1"/>
  <c r="K782"/>
  <c r="L781"/>
  <c r="K781"/>
  <c r="J783"/>
  <c r="I786"/>
  <c r="O793"/>
  <c r="N786"/>
  <c r="H788"/>
  <c r="L783" l="1"/>
  <c r="K783"/>
  <c r="J784"/>
  <c r="I787"/>
  <c r="O794"/>
  <c r="H789"/>
  <c r="N787"/>
  <c r="L784" l="1"/>
  <c r="K784"/>
  <c r="J785"/>
  <c r="I788"/>
  <c r="O795"/>
  <c r="N788"/>
  <c r="H790"/>
  <c r="L785" l="1"/>
  <c r="K785"/>
  <c r="J786"/>
  <c r="I789"/>
  <c r="O796"/>
  <c r="N789"/>
  <c r="L786" l="1"/>
  <c r="K786"/>
  <c r="O797"/>
  <c r="N790"/>
  <c r="H792"/>
  <c r="H791"/>
  <c r="J788" l="1"/>
  <c r="J787"/>
  <c r="I791"/>
  <c r="I790"/>
  <c r="O798"/>
  <c r="N791"/>
  <c r="L788" l="1"/>
  <c r="K788"/>
  <c r="L787"/>
  <c r="K787"/>
  <c r="O799"/>
  <c r="N792"/>
  <c r="H794"/>
  <c r="H793"/>
  <c r="J790" l="1"/>
  <c r="J789"/>
  <c r="I793"/>
  <c r="I792"/>
  <c r="O800"/>
  <c r="H795"/>
  <c r="N793"/>
  <c r="L790" l="1"/>
  <c r="K790"/>
  <c r="L789"/>
  <c r="K789"/>
  <c r="J791"/>
  <c r="I794"/>
  <c r="O801"/>
  <c r="N794"/>
  <c r="H796"/>
  <c r="L791" l="1"/>
  <c r="K791"/>
  <c r="J792"/>
  <c r="I795"/>
  <c r="O802"/>
  <c r="H797"/>
  <c r="N795"/>
  <c r="L792" l="1"/>
  <c r="K792"/>
  <c r="J793"/>
  <c r="I796"/>
  <c r="O803"/>
  <c r="N796"/>
  <c r="H798"/>
  <c r="L793" l="1"/>
  <c r="K793"/>
  <c r="J794"/>
  <c r="I797"/>
  <c r="O804"/>
  <c r="H799"/>
  <c r="N797"/>
  <c r="L794" l="1"/>
  <c r="K794"/>
  <c r="J795"/>
  <c r="I798"/>
  <c r="O805"/>
  <c r="N798"/>
  <c r="H800"/>
  <c r="L795" l="1"/>
  <c r="K795"/>
  <c r="J796"/>
  <c r="I799"/>
  <c r="O806"/>
  <c r="H801"/>
  <c r="N799"/>
  <c r="L796" l="1"/>
  <c r="K796"/>
  <c r="I800"/>
  <c r="J797"/>
  <c r="O807"/>
  <c r="N800"/>
  <c r="H802"/>
  <c r="L797" l="1"/>
  <c r="K797"/>
  <c r="J798"/>
  <c r="I801"/>
  <c r="O808"/>
  <c r="H803"/>
  <c r="N801"/>
  <c r="L798" l="1"/>
  <c r="K798"/>
  <c r="J799"/>
  <c r="I802"/>
  <c r="O809"/>
  <c r="N802"/>
  <c r="H804"/>
  <c r="L799" l="1"/>
  <c r="K799"/>
  <c r="J800"/>
  <c r="I803"/>
  <c r="O810"/>
  <c r="H805"/>
  <c r="N803"/>
  <c r="L800" l="1"/>
  <c r="K800"/>
  <c r="J801"/>
  <c r="I804"/>
  <c r="O811"/>
  <c r="N804"/>
  <c r="H806"/>
  <c r="L801" l="1"/>
  <c r="K801"/>
  <c r="J802"/>
  <c r="I805"/>
  <c r="O812"/>
  <c r="H807"/>
  <c r="N805"/>
  <c r="L802" l="1"/>
  <c r="K802"/>
  <c r="J803"/>
  <c r="I806"/>
  <c r="O813"/>
  <c r="N806"/>
  <c r="H808"/>
  <c r="L803" l="1"/>
  <c r="K803"/>
  <c r="J804"/>
  <c r="I807"/>
  <c r="O814"/>
  <c r="H809"/>
  <c r="N807"/>
  <c r="L804" l="1"/>
  <c r="K804"/>
  <c r="J805"/>
  <c r="I808"/>
  <c r="O815"/>
  <c r="N808"/>
  <c r="H810"/>
  <c r="L805" l="1"/>
  <c r="K805"/>
  <c r="J806"/>
  <c r="I809"/>
  <c r="O816"/>
  <c r="H811"/>
  <c r="N809"/>
  <c r="L806" l="1"/>
  <c r="K806"/>
  <c r="J807"/>
  <c r="I810"/>
  <c r="O817"/>
  <c r="N810"/>
  <c r="H812"/>
  <c r="L807" l="1"/>
  <c r="K807"/>
  <c r="J808"/>
  <c r="I811"/>
  <c r="O818"/>
  <c r="H813"/>
  <c r="N811"/>
  <c r="L808" l="1"/>
  <c r="K808"/>
  <c r="J809"/>
  <c r="I812"/>
  <c r="O819"/>
  <c r="N812"/>
  <c r="H814"/>
  <c r="L809" l="1"/>
  <c r="K809"/>
  <c r="J810"/>
  <c r="I813"/>
  <c r="O820"/>
  <c r="H815"/>
  <c r="N813"/>
  <c r="L810" l="1"/>
  <c r="K810"/>
  <c r="J811"/>
  <c r="I814"/>
  <c r="O821"/>
  <c r="N814"/>
  <c r="H816"/>
  <c r="L811" l="1"/>
  <c r="K811"/>
  <c r="J812"/>
  <c r="I815"/>
  <c r="O822"/>
  <c r="H817"/>
  <c r="N815"/>
  <c r="L812" l="1"/>
  <c r="K812"/>
  <c r="I816"/>
  <c r="J813"/>
  <c r="O823"/>
  <c r="N816"/>
  <c r="H818"/>
  <c r="L813" l="1"/>
  <c r="K813"/>
  <c r="J814"/>
  <c r="I817"/>
  <c r="O824"/>
  <c r="H819"/>
  <c r="N817"/>
  <c r="L814" l="1"/>
  <c r="K814"/>
  <c r="J815"/>
  <c r="I818"/>
  <c r="O825"/>
  <c r="N818"/>
  <c r="H820"/>
  <c r="L815" l="1"/>
  <c r="K815"/>
  <c r="J816"/>
  <c r="I819"/>
  <c r="O826"/>
  <c r="N819"/>
  <c r="L816" l="1"/>
  <c r="K816"/>
  <c r="O827"/>
  <c r="N820"/>
  <c r="H822"/>
  <c r="H821"/>
  <c r="J818" l="1"/>
  <c r="J817"/>
  <c r="I821"/>
  <c r="I820"/>
  <c r="O828"/>
  <c r="H823"/>
  <c r="N821"/>
  <c r="L818" l="1"/>
  <c r="K818"/>
  <c r="L817"/>
  <c r="K817"/>
  <c r="J819"/>
  <c r="I822"/>
  <c r="O829"/>
  <c r="N822"/>
  <c r="H824"/>
  <c r="L819" l="1"/>
  <c r="K819"/>
  <c r="I823"/>
  <c r="J820"/>
  <c r="O830"/>
  <c r="H825"/>
  <c r="N823"/>
  <c r="L820" l="1"/>
  <c r="K820"/>
  <c r="J821"/>
  <c r="I824"/>
  <c r="O831"/>
  <c r="N824"/>
  <c r="H826"/>
  <c r="L821" l="1"/>
  <c r="K821"/>
  <c r="J822"/>
  <c r="I825"/>
  <c r="O832"/>
  <c r="H827"/>
  <c r="N825"/>
  <c r="L822" l="1"/>
  <c r="K822"/>
  <c r="J823"/>
  <c r="I826"/>
  <c r="O833"/>
  <c r="N826"/>
  <c r="H828"/>
  <c r="L823" l="1"/>
  <c r="K823"/>
  <c r="J824"/>
  <c r="I827"/>
  <c r="O834"/>
  <c r="H829"/>
  <c r="N827"/>
  <c r="L824" l="1"/>
  <c r="K824"/>
  <c r="J825"/>
  <c r="I828"/>
  <c r="O835"/>
  <c r="N828"/>
  <c r="H830"/>
  <c r="L825" l="1"/>
  <c r="K825"/>
  <c r="J826"/>
  <c r="I829"/>
  <c r="O836"/>
  <c r="N829"/>
  <c r="L826" l="1"/>
  <c r="K826"/>
  <c r="O837"/>
  <c r="N830"/>
  <c r="H832"/>
  <c r="H831"/>
  <c r="J828" l="1"/>
  <c r="J827"/>
  <c r="I831"/>
  <c r="I830"/>
  <c r="O838"/>
  <c r="H833"/>
  <c r="N831"/>
  <c r="L828" l="1"/>
  <c r="K828"/>
  <c r="L827"/>
  <c r="K827"/>
  <c r="I832"/>
  <c r="J829"/>
  <c r="O839"/>
  <c r="N832"/>
  <c r="H834"/>
  <c r="L829" l="1"/>
  <c r="K829"/>
  <c r="J830"/>
  <c r="I833"/>
  <c r="O840"/>
  <c r="H835"/>
  <c r="N833"/>
  <c r="L830" l="1"/>
  <c r="K830"/>
  <c r="J831"/>
  <c r="I834"/>
  <c r="O841"/>
  <c r="N834"/>
  <c r="H836"/>
  <c r="I835" s="1"/>
  <c r="L831" l="1"/>
  <c r="K831"/>
  <c r="J832"/>
  <c r="O842"/>
  <c r="N835"/>
  <c r="L832" l="1"/>
  <c r="K832"/>
  <c r="O843"/>
  <c r="N836"/>
  <c r="H838"/>
  <c r="H837"/>
  <c r="J834" l="1"/>
  <c r="J833"/>
  <c r="I836"/>
  <c r="I837"/>
  <c r="O844"/>
  <c r="N837"/>
  <c r="L834" l="1"/>
  <c r="K834"/>
  <c r="L833"/>
  <c r="K833"/>
  <c r="O845"/>
  <c r="H840"/>
  <c r="N838"/>
  <c r="H839"/>
  <c r="J835" l="1"/>
  <c r="I839"/>
  <c r="I838"/>
  <c r="J836"/>
  <c r="O846"/>
  <c r="N839"/>
  <c r="H841"/>
  <c r="L835" l="1"/>
  <c r="K835"/>
  <c r="L836"/>
  <c r="K836"/>
  <c r="I840"/>
  <c r="J837"/>
  <c r="O847"/>
  <c r="H842"/>
  <c r="N840"/>
  <c r="L837" l="1"/>
  <c r="K837"/>
  <c r="J838"/>
  <c r="I841"/>
  <c r="O848"/>
  <c r="N841"/>
  <c r="H843"/>
  <c r="L838" l="1"/>
  <c r="K838"/>
  <c r="J839"/>
  <c r="I842"/>
  <c r="O849"/>
  <c r="H844"/>
  <c r="N842"/>
  <c r="L839" l="1"/>
  <c r="K839"/>
  <c r="J840"/>
  <c r="I843"/>
  <c r="O850"/>
  <c r="N843"/>
  <c r="L840" l="1"/>
  <c r="K840"/>
  <c r="O851"/>
  <c r="N844"/>
  <c r="H845"/>
  <c r="J841" l="1"/>
  <c r="I844"/>
  <c r="O852"/>
  <c r="N845"/>
  <c r="H847"/>
  <c r="H846"/>
  <c r="L841" l="1"/>
  <c r="K841"/>
  <c r="I846"/>
  <c r="J843"/>
  <c r="I845"/>
  <c r="J842"/>
  <c r="O853"/>
  <c r="N846"/>
  <c r="L842" l="1"/>
  <c r="K842"/>
  <c r="L843"/>
  <c r="K843"/>
  <c r="O854"/>
  <c r="N847"/>
  <c r="H849"/>
  <c r="H848"/>
  <c r="J845" l="1"/>
  <c r="J844"/>
  <c r="I848"/>
  <c r="I847"/>
  <c r="O855"/>
  <c r="H850"/>
  <c r="N848"/>
  <c r="L845" l="1"/>
  <c r="K845"/>
  <c r="L844"/>
  <c r="K844"/>
  <c r="J846"/>
  <c r="I849"/>
  <c r="O856"/>
  <c r="N849"/>
  <c r="H851"/>
  <c r="L846" l="1"/>
  <c r="K846"/>
  <c r="J847"/>
  <c r="I850"/>
  <c r="O857"/>
  <c r="N850"/>
  <c r="L847" l="1"/>
  <c r="K847"/>
  <c r="O858"/>
  <c r="N851"/>
  <c r="H853"/>
  <c r="H852"/>
  <c r="J849" l="1"/>
  <c r="J848"/>
  <c r="I851"/>
  <c r="I852"/>
  <c r="O859"/>
  <c r="H854"/>
  <c r="N852"/>
  <c r="L849" l="1"/>
  <c r="K849"/>
  <c r="L848"/>
  <c r="K848"/>
  <c r="J850"/>
  <c r="I853"/>
  <c r="O860"/>
  <c r="N853"/>
  <c r="H855"/>
  <c r="L850" l="1"/>
  <c r="K850"/>
  <c r="J851"/>
  <c r="I854"/>
  <c r="O861"/>
  <c r="H856"/>
  <c r="N854"/>
  <c r="L851" l="1"/>
  <c r="K851"/>
  <c r="J852"/>
  <c r="I855"/>
  <c r="O862"/>
  <c r="N855"/>
  <c r="H857"/>
  <c r="L852" l="1"/>
  <c r="K852"/>
  <c r="J853"/>
  <c r="I856"/>
  <c r="O863"/>
  <c r="H858"/>
  <c r="N856"/>
  <c r="L853" l="1"/>
  <c r="K853"/>
  <c r="J854"/>
  <c r="I857"/>
  <c r="O864"/>
  <c r="N857"/>
  <c r="H859"/>
  <c r="L854" l="1"/>
  <c r="K854"/>
  <c r="I858"/>
  <c r="J855"/>
  <c r="O865"/>
  <c r="H860"/>
  <c r="N858"/>
  <c r="L855" l="1"/>
  <c r="K855"/>
  <c r="J856"/>
  <c r="I859"/>
  <c r="O866"/>
  <c r="N859"/>
  <c r="H861"/>
  <c r="L856" l="1"/>
  <c r="K856"/>
  <c r="J857"/>
  <c r="I860"/>
  <c r="O867"/>
  <c r="H862"/>
  <c r="N860"/>
  <c r="L857" l="1"/>
  <c r="K857"/>
  <c r="J858"/>
  <c r="I861"/>
  <c r="O868"/>
  <c r="N861"/>
  <c r="H863"/>
  <c r="L858" l="1"/>
  <c r="K858"/>
  <c r="I862"/>
  <c r="J859"/>
  <c r="O869"/>
  <c r="H864"/>
  <c r="N862"/>
  <c r="L859" l="1"/>
  <c r="K859"/>
  <c r="J860"/>
  <c r="I863"/>
  <c r="O870"/>
  <c r="N863"/>
  <c r="H865"/>
  <c r="L860" l="1"/>
  <c r="K860"/>
  <c r="J861"/>
  <c r="I864"/>
  <c r="O871"/>
  <c r="H866"/>
  <c r="N864"/>
  <c r="L861" l="1"/>
  <c r="K861"/>
  <c r="J862"/>
  <c r="I865"/>
  <c r="O872"/>
  <c r="N865"/>
  <c r="H867"/>
  <c r="L862" l="1"/>
  <c r="K862"/>
  <c r="J863"/>
  <c r="I866"/>
  <c r="O873"/>
  <c r="H868"/>
  <c r="N866"/>
  <c r="L863" l="1"/>
  <c r="K863"/>
  <c r="J864"/>
  <c r="I867"/>
  <c r="O874"/>
  <c r="N867"/>
  <c r="H869"/>
  <c r="L864" l="1"/>
  <c r="K864"/>
  <c r="J865"/>
  <c r="I868"/>
  <c r="O875"/>
  <c r="H870"/>
  <c r="N868"/>
  <c r="L865" l="1"/>
  <c r="K865"/>
  <c r="J866"/>
  <c r="I869"/>
  <c r="O876"/>
  <c r="N869"/>
  <c r="H871"/>
  <c r="L866" l="1"/>
  <c r="K866"/>
  <c r="J867"/>
  <c r="I870"/>
  <c r="O877"/>
  <c r="H872"/>
  <c r="N870"/>
  <c r="L867" l="1"/>
  <c r="K867"/>
  <c r="J868"/>
  <c r="I871"/>
  <c r="O878"/>
  <c r="N871"/>
  <c r="H873"/>
  <c r="L868" l="1"/>
  <c r="K868"/>
  <c r="J869"/>
  <c r="I872"/>
  <c r="O879"/>
  <c r="H874"/>
  <c r="N872"/>
  <c r="L869" l="1"/>
  <c r="K869"/>
  <c r="J870"/>
  <c r="I873"/>
  <c r="O880"/>
  <c r="N873"/>
  <c r="H875"/>
  <c r="L870" l="1"/>
  <c r="K870"/>
  <c r="J871"/>
  <c r="I874"/>
  <c r="O881"/>
  <c r="H876"/>
  <c r="N874"/>
  <c r="L871" l="1"/>
  <c r="K871"/>
  <c r="J872"/>
  <c r="I875"/>
  <c r="O882"/>
  <c r="N875"/>
  <c r="H877"/>
  <c r="L872" l="1"/>
  <c r="K872"/>
  <c r="J873"/>
  <c r="I876"/>
  <c r="O883"/>
  <c r="H878"/>
  <c r="N876"/>
  <c r="L873" l="1"/>
  <c r="K873"/>
  <c r="J874"/>
  <c r="I877"/>
  <c r="O884"/>
  <c r="N877"/>
  <c r="L874" l="1"/>
  <c r="K874"/>
  <c r="O885"/>
  <c r="H880"/>
  <c r="N878"/>
  <c r="H879"/>
  <c r="J876" l="1"/>
  <c r="J875"/>
  <c r="I879"/>
  <c r="I878"/>
  <c r="O886"/>
  <c r="N879"/>
  <c r="H881"/>
  <c r="L876" l="1"/>
  <c r="K876"/>
  <c r="L875"/>
  <c r="K875"/>
  <c r="J877"/>
  <c r="I880"/>
  <c r="O887"/>
  <c r="H882"/>
  <c r="N880"/>
  <c r="L877" l="1"/>
  <c r="K877"/>
  <c r="J878"/>
  <c r="I881"/>
  <c r="O888"/>
  <c r="N881"/>
  <c r="H883"/>
  <c r="L878" l="1"/>
  <c r="K878"/>
  <c r="J879"/>
  <c r="I882"/>
  <c r="O889"/>
  <c r="H884"/>
  <c r="N882"/>
  <c r="L879" l="1"/>
  <c r="K879"/>
  <c r="J880"/>
  <c r="I883"/>
  <c r="O890"/>
  <c r="N883"/>
  <c r="H885"/>
  <c r="L880" l="1"/>
  <c r="K880"/>
  <c r="J881"/>
  <c r="I884"/>
  <c r="O891"/>
  <c r="H886"/>
  <c r="N884"/>
  <c r="L881" l="1"/>
  <c r="K881"/>
  <c r="J882"/>
  <c r="I885"/>
  <c r="O892"/>
  <c r="N885"/>
  <c r="L882" l="1"/>
  <c r="K882"/>
  <c r="O893"/>
  <c r="H888"/>
  <c r="N886"/>
  <c r="H887"/>
  <c r="J883" l="1"/>
  <c r="I886"/>
  <c r="I887"/>
  <c r="J884"/>
  <c r="O894"/>
  <c r="N887"/>
  <c r="H889"/>
  <c r="L883" l="1"/>
  <c r="K883"/>
  <c r="L884"/>
  <c r="K884"/>
  <c r="J885"/>
  <c r="I888"/>
  <c r="O895"/>
  <c r="H890"/>
  <c r="N888"/>
  <c r="L885" l="1"/>
  <c r="K885"/>
  <c r="J886"/>
  <c r="I889"/>
  <c r="O896"/>
  <c r="N889"/>
  <c r="H891"/>
  <c r="L886" l="1"/>
  <c r="K886"/>
  <c r="J887"/>
  <c r="I890"/>
  <c r="O897"/>
  <c r="H892"/>
  <c r="N890"/>
  <c r="L887" l="1"/>
  <c r="K887"/>
  <c r="J888"/>
  <c r="I891"/>
  <c r="O898"/>
  <c r="N891"/>
  <c r="H893"/>
  <c r="L888" l="1"/>
  <c r="K888"/>
  <c r="J889"/>
  <c r="I892"/>
  <c r="O899"/>
  <c r="H894"/>
  <c r="N892"/>
  <c r="L889" l="1"/>
  <c r="K889"/>
  <c r="J890"/>
  <c r="I893"/>
  <c r="O900"/>
  <c r="N893"/>
  <c r="L890" l="1"/>
  <c r="K890"/>
  <c r="O901"/>
  <c r="H896"/>
  <c r="N894"/>
  <c r="H895"/>
  <c r="J891" l="1"/>
  <c r="I895"/>
  <c r="I894"/>
  <c r="J892"/>
  <c r="O902"/>
  <c r="N895"/>
  <c r="H897"/>
  <c r="L891" l="1"/>
  <c r="K891"/>
  <c r="L892"/>
  <c r="K892"/>
  <c r="J893"/>
  <c r="I896"/>
  <c r="O903"/>
  <c r="H898"/>
  <c r="N896"/>
  <c r="L893" l="1"/>
  <c r="K893"/>
  <c r="J894"/>
  <c r="I897"/>
  <c r="O904"/>
  <c r="N897"/>
  <c r="H899"/>
  <c r="L894" l="1"/>
  <c r="K894"/>
  <c r="I898"/>
  <c r="J895"/>
  <c r="O905"/>
  <c r="H900"/>
  <c r="N898"/>
  <c r="L895" l="1"/>
  <c r="K895"/>
  <c r="J896"/>
  <c r="I899"/>
  <c r="O906"/>
  <c r="N899"/>
  <c r="H901"/>
  <c r="L896" l="1"/>
  <c r="K896"/>
  <c r="J897"/>
  <c r="I900"/>
  <c r="O907"/>
  <c r="H902"/>
  <c r="N900"/>
  <c r="L897" l="1"/>
  <c r="K897"/>
  <c r="J898"/>
  <c r="I901"/>
  <c r="O908"/>
  <c r="N901"/>
  <c r="H903"/>
  <c r="L898" l="1"/>
  <c r="K898"/>
  <c r="J899"/>
  <c r="I902"/>
  <c r="O909"/>
  <c r="H904"/>
  <c r="N902"/>
  <c r="L899" l="1"/>
  <c r="K899"/>
  <c r="J900"/>
  <c r="I903"/>
  <c r="O910"/>
  <c r="N903"/>
  <c r="H905"/>
  <c r="L900" l="1"/>
  <c r="K900"/>
  <c r="J901"/>
  <c r="I904"/>
  <c r="O911"/>
  <c r="H906"/>
  <c r="N904"/>
  <c r="L901" l="1"/>
  <c r="K901"/>
  <c r="J902"/>
  <c r="I905"/>
  <c r="O912"/>
  <c r="N905"/>
  <c r="H907"/>
  <c r="L902" l="1"/>
  <c r="K902"/>
  <c r="J903"/>
  <c r="I906"/>
  <c r="O913"/>
  <c r="H908"/>
  <c r="N906"/>
  <c r="L903" l="1"/>
  <c r="K903"/>
  <c r="J904"/>
  <c r="I907"/>
  <c r="O914"/>
  <c r="N907"/>
  <c r="H909"/>
  <c r="L904" l="1"/>
  <c r="K904"/>
  <c r="J905"/>
  <c r="I908"/>
  <c r="O915"/>
  <c r="H910"/>
  <c r="N908"/>
  <c r="L905" l="1"/>
  <c r="K905"/>
  <c r="J906"/>
  <c r="I909"/>
  <c r="O916"/>
  <c r="N909"/>
  <c r="H911"/>
  <c r="L906" l="1"/>
  <c r="K906"/>
  <c r="J907"/>
  <c r="I910"/>
  <c r="O917"/>
  <c r="N910"/>
  <c r="L907" l="1"/>
  <c r="K907"/>
  <c r="O918"/>
  <c r="N911"/>
  <c r="H913"/>
  <c r="H912"/>
  <c r="J909" l="1"/>
  <c r="J908"/>
  <c r="I912"/>
  <c r="I911"/>
  <c r="O919"/>
  <c r="N912"/>
  <c r="L909" l="1"/>
  <c r="K909"/>
  <c r="L908"/>
  <c r="K908"/>
  <c r="O920"/>
  <c r="N913"/>
  <c r="H915"/>
  <c r="H914"/>
  <c r="J911" l="1"/>
  <c r="J910"/>
  <c r="I913"/>
  <c r="I914"/>
  <c r="O921"/>
  <c r="H916"/>
  <c r="N914"/>
  <c r="L911" l="1"/>
  <c r="K911"/>
  <c r="L910"/>
  <c r="K910"/>
  <c r="J912"/>
  <c r="I915"/>
  <c r="O922"/>
  <c r="N915"/>
  <c r="H917"/>
  <c r="L912" l="1"/>
  <c r="K912"/>
  <c r="J913"/>
  <c r="I916"/>
  <c r="O923"/>
  <c r="H918"/>
  <c r="N916"/>
  <c r="L913" l="1"/>
  <c r="K913"/>
  <c r="J914"/>
  <c r="I917"/>
  <c r="O924"/>
  <c r="N917"/>
  <c r="H919"/>
  <c r="L914" l="1"/>
  <c r="K914"/>
  <c r="J915"/>
  <c r="I918"/>
  <c r="O925"/>
  <c r="H920"/>
  <c r="N918"/>
  <c r="L915" l="1"/>
  <c r="K915"/>
  <c r="J916"/>
  <c r="I919"/>
  <c r="O926"/>
  <c r="N919"/>
  <c r="H921"/>
  <c r="L916" l="1"/>
  <c r="K916"/>
  <c r="J917"/>
  <c r="I920"/>
  <c r="O927"/>
  <c r="H922"/>
  <c r="N920"/>
  <c r="L917" l="1"/>
  <c r="K917"/>
  <c r="J918"/>
  <c r="I921"/>
  <c r="O928"/>
  <c r="N921"/>
  <c r="H923"/>
  <c r="L918" l="1"/>
  <c r="K918"/>
  <c r="J919"/>
  <c r="I922"/>
  <c r="O929"/>
  <c r="N922"/>
  <c r="L919" l="1"/>
  <c r="K919"/>
  <c r="O930"/>
  <c r="N923"/>
  <c r="H925"/>
  <c r="H924"/>
  <c r="J921" l="1"/>
  <c r="J920"/>
  <c r="I924"/>
  <c r="I923"/>
  <c r="O931"/>
  <c r="N924"/>
  <c r="L921" l="1"/>
  <c r="K921"/>
  <c r="L920"/>
  <c r="K920"/>
  <c r="O932"/>
  <c r="H927"/>
  <c r="H926"/>
  <c r="N925"/>
  <c r="J922" l="1"/>
  <c r="I925"/>
  <c r="I926"/>
  <c r="J923"/>
  <c r="O933"/>
  <c r="N926"/>
  <c r="H928"/>
  <c r="L922" l="1"/>
  <c r="K922"/>
  <c r="L923"/>
  <c r="K923"/>
  <c r="J924"/>
  <c r="I927"/>
  <c r="O934"/>
  <c r="H929"/>
  <c r="N927"/>
  <c r="L924" l="1"/>
  <c r="K924"/>
  <c r="J925"/>
  <c r="I928"/>
  <c r="O935"/>
  <c r="N928"/>
  <c r="H930"/>
  <c r="L925" l="1"/>
  <c r="K925"/>
  <c r="J926"/>
  <c r="I929"/>
  <c r="O936"/>
  <c r="H931"/>
  <c r="N929"/>
  <c r="L926" l="1"/>
  <c r="K926"/>
  <c r="J927"/>
  <c r="I930"/>
  <c r="O937"/>
  <c r="N930"/>
  <c r="H932"/>
  <c r="L927" l="1"/>
  <c r="K927"/>
  <c r="J928"/>
  <c r="I931"/>
  <c r="O938"/>
  <c r="N931"/>
  <c r="L928" l="1"/>
  <c r="K928"/>
  <c r="O939"/>
  <c r="N932"/>
  <c r="H934"/>
  <c r="H933"/>
  <c r="J930" l="1"/>
  <c r="J929"/>
  <c r="I933"/>
  <c r="I932"/>
  <c r="O940"/>
  <c r="H935"/>
  <c r="N933"/>
  <c r="L930" l="1"/>
  <c r="K930"/>
  <c r="L929"/>
  <c r="K929"/>
  <c r="I934"/>
  <c r="J931"/>
  <c r="O941"/>
  <c r="N934"/>
  <c r="H936"/>
  <c r="L931" l="1"/>
  <c r="K931"/>
  <c r="J932"/>
  <c r="I935"/>
  <c r="O942"/>
  <c r="H937"/>
  <c r="N935"/>
  <c r="L932" l="1"/>
  <c r="K932"/>
  <c r="J933"/>
  <c r="I936"/>
  <c r="O943"/>
  <c r="N936"/>
  <c r="H938"/>
  <c r="L933" l="1"/>
  <c r="K933"/>
  <c r="I937"/>
  <c r="J934"/>
  <c r="O944"/>
  <c r="H939"/>
  <c r="I938" s="1"/>
  <c r="N937"/>
  <c r="L934" l="1"/>
  <c r="K934"/>
  <c r="J935"/>
  <c r="O945"/>
  <c r="N938"/>
  <c r="H940"/>
  <c r="L935" l="1"/>
  <c r="K935"/>
  <c r="J936"/>
  <c r="I939"/>
  <c r="O946"/>
  <c r="H941"/>
  <c r="N939"/>
  <c r="L936" l="1"/>
  <c r="K936"/>
  <c r="I940"/>
  <c r="J937"/>
  <c r="O947"/>
  <c r="N940"/>
  <c r="L937" l="1"/>
  <c r="K937"/>
  <c r="O948"/>
  <c r="H943"/>
  <c r="N941"/>
  <c r="H942"/>
  <c r="J938" l="1"/>
  <c r="I941"/>
  <c r="I942"/>
  <c r="J939"/>
  <c r="O949"/>
  <c r="N942"/>
  <c r="L939" l="1"/>
  <c r="K939"/>
  <c r="L938"/>
  <c r="K938"/>
  <c r="O950"/>
  <c r="H945"/>
  <c r="N943"/>
  <c r="H944"/>
  <c r="J940" l="1"/>
  <c r="I943"/>
  <c r="I944"/>
  <c r="J941"/>
  <c r="O951"/>
  <c r="N944"/>
  <c r="H946"/>
  <c r="L940" l="1"/>
  <c r="K940"/>
  <c r="L941"/>
  <c r="K941"/>
  <c r="J942"/>
  <c r="I945"/>
  <c r="O952"/>
  <c r="H947"/>
  <c r="N945"/>
  <c r="L942" l="1"/>
  <c r="K942"/>
  <c r="J943"/>
  <c r="I946"/>
  <c r="O953"/>
  <c r="N946"/>
  <c r="H948"/>
  <c r="L943" l="1"/>
  <c r="K943"/>
  <c r="J944"/>
  <c r="I947"/>
  <c r="O954"/>
  <c r="N947"/>
  <c r="L944" l="1"/>
  <c r="K944"/>
  <c r="O955"/>
  <c r="N948"/>
  <c r="H950"/>
  <c r="H949"/>
  <c r="J946" l="1"/>
  <c r="J945"/>
  <c r="I949"/>
  <c r="I948"/>
  <c r="O956"/>
  <c r="H951"/>
  <c r="N949"/>
  <c r="L946" l="1"/>
  <c r="K946"/>
  <c r="L945"/>
  <c r="K945"/>
  <c r="J947"/>
  <c r="I950"/>
  <c r="O957"/>
  <c r="N950"/>
  <c r="H952"/>
  <c r="L947" l="1"/>
  <c r="K947"/>
  <c r="J948"/>
  <c r="I951"/>
  <c r="O958"/>
  <c r="N951"/>
  <c r="L948" l="1"/>
  <c r="K948"/>
  <c r="O959"/>
  <c r="N952"/>
  <c r="H954"/>
  <c r="H953"/>
  <c r="J950" l="1"/>
  <c r="J949"/>
  <c r="I953"/>
  <c r="I952"/>
  <c r="O960"/>
  <c r="H955"/>
  <c r="N953"/>
  <c r="L950" l="1"/>
  <c r="K950"/>
  <c r="L949"/>
  <c r="K949"/>
  <c r="J951"/>
  <c r="I954"/>
  <c r="O961"/>
  <c r="N954"/>
  <c r="H956"/>
  <c r="L951" l="1"/>
  <c r="K951"/>
  <c r="J952"/>
  <c r="I955"/>
  <c r="O962"/>
  <c r="H957"/>
  <c r="N955"/>
  <c r="L952" l="1"/>
  <c r="K952"/>
  <c r="J953"/>
  <c r="I956"/>
  <c r="O963"/>
  <c r="N956"/>
  <c r="H958"/>
  <c r="L953" l="1"/>
  <c r="K953"/>
  <c r="J954"/>
  <c r="I957"/>
  <c r="O964"/>
  <c r="H959"/>
  <c r="N957"/>
  <c r="L954" l="1"/>
  <c r="K954"/>
  <c r="J955"/>
  <c r="I958"/>
  <c r="O965"/>
  <c r="N958"/>
  <c r="H960"/>
  <c r="L955" l="1"/>
  <c r="K955"/>
  <c r="J956"/>
  <c r="I959"/>
  <c r="O966"/>
  <c r="H961"/>
  <c r="N959"/>
  <c r="L956" l="1"/>
  <c r="K956"/>
  <c r="J957"/>
  <c r="I960"/>
  <c r="O967"/>
  <c r="N960"/>
  <c r="H962"/>
  <c r="L957" l="1"/>
  <c r="K957"/>
  <c r="J958"/>
  <c r="I961"/>
  <c r="O968"/>
  <c r="H963"/>
  <c r="N961"/>
  <c r="L958" l="1"/>
  <c r="K958"/>
  <c r="J959"/>
  <c r="I962"/>
  <c r="O969"/>
  <c r="N962"/>
  <c r="H964"/>
  <c r="L959" l="1"/>
  <c r="K959"/>
  <c r="J960"/>
  <c r="I963"/>
  <c r="O970"/>
  <c r="H965"/>
  <c r="N963"/>
  <c r="L960" l="1"/>
  <c r="K960"/>
  <c r="J961"/>
  <c r="I964"/>
  <c r="O971"/>
  <c r="N964"/>
  <c r="H966"/>
  <c r="L961" l="1"/>
  <c r="K961"/>
  <c r="J962"/>
  <c r="I965"/>
  <c r="O972"/>
  <c r="H967"/>
  <c r="N965"/>
  <c r="L962" l="1"/>
  <c r="K962"/>
  <c r="J963"/>
  <c r="I966"/>
  <c r="O973"/>
  <c r="N966"/>
  <c r="H968"/>
  <c r="L963" l="1"/>
  <c r="K963"/>
  <c r="I967"/>
  <c r="J964"/>
  <c r="O974"/>
  <c r="H969"/>
  <c r="I968" s="1"/>
  <c r="N967"/>
  <c r="L964" l="1"/>
  <c r="K964"/>
  <c r="J965"/>
  <c r="O975"/>
  <c r="N968"/>
  <c r="H970"/>
  <c r="L965" l="1"/>
  <c r="K965"/>
  <c r="J966"/>
  <c r="I969"/>
  <c r="O976"/>
  <c r="N969"/>
  <c r="L966" l="1"/>
  <c r="K966"/>
  <c r="O977"/>
  <c r="N970"/>
  <c r="H972"/>
  <c r="H971"/>
  <c r="J968" l="1"/>
  <c r="J967"/>
  <c r="I971"/>
  <c r="I970"/>
  <c r="O978"/>
  <c r="H973"/>
  <c r="N971"/>
  <c r="L968" l="1"/>
  <c r="K968"/>
  <c r="L967"/>
  <c r="K967"/>
  <c r="J969"/>
  <c r="I972"/>
  <c r="O979"/>
  <c r="N972"/>
  <c r="H974"/>
  <c r="L969" l="1"/>
  <c r="K969"/>
  <c r="J970"/>
  <c r="O980"/>
  <c r="N973"/>
  <c r="L970" l="1"/>
  <c r="K970"/>
  <c r="O981"/>
  <c r="H975"/>
  <c r="J971" s="1"/>
  <c r="N974"/>
  <c r="H976"/>
  <c r="J972" s="1"/>
  <c r="L972" l="1"/>
  <c r="K972"/>
  <c r="L971"/>
  <c r="K971"/>
  <c r="Q8"/>
  <c r="E24"/>
  <c r="N975"/>
  <c r="Q10" l="1"/>
  <c r="Q7"/>
  <c r="Q9"/>
  <c r="Q5"/>
  <c r="Q4"/>
  <c r="Q3"/>
  <c r="Q2"/>
  <c r="Q6"/>
  <c r="E27"/>
  <c r="N976" l="1"/>
  <c r="N977" l="1"/>
  <c r="N978" l="1"/>
  <c r="N979" l="1"/>
  <c r="N981" l="1"/>
  <c r="N980"/>
  <c r="E9"/>
  <c r="E21"/>
</calcChain>
</file>

<file path=xl/sharedStrings.xml><?xml version="1.0" encoding="utf-8"?>
<sst xmlns="http://schemas.openxmlformats.org/spreadsheetml/2006/main" count="287" uniqueCount="189">
  <si>
    <t>VADM</t>
  </si>
  <si>
    <t>http://ace.hwr.arizona.edu/?page_id=750</t>
  </si>
  <si>
    <t>Age (Yrs BP)</t>
  </si>
  <si>
    <t xml:space="preserve">Citation: </t>
  </si>
  <si>
    <t>J.E.T. Channell; C. Xuan; D.A. Hodell [2009].</t>
  </si>
  <si>
    <t xml:space="preserve">Stacking paleointensity and oxygen isotope data for the last 1.5 Myr (PISO-1500) </t>
  </si>
  <si>
    <t>Elsevier B.V.</t>
  </si>
  <si>
    <t>Notes</t>
  </si>
  <si>
    <t>Begin 5</t>
  </si>
  <si>
    <t>5-Center</t>
  </si>
  <si>
    <t>Δt</t>
  </si>
  <si>
    <t>kyr bins</t>
  </si>
  <si>
    <t>Gaps in the</t>
  </si>
  <si>
    <t>data limit</t>
  </si>
  <si>
    <t>this TS to</t>
  </si>
  <si>
    <t>Least Sq:</t>
  </si>
  <si>
    <t>Slope</t>
  </si>
  <si>
    <t>Intercept</t>
  </si>
  <si>
    <t>Last Data Pt.</t>
  </si>
  <si>
    <t>Oxy Observ</t>
  </si>
  <si>
    <t>BP Observ</t>
  </si>
  <si>
    <t>VADM Bin</t>
  </si>
  <si>
    <t>KyrBP</t>
  </si>
  <si>
    <t>13.9 avr</t>
  </si>
  <si>
    <t>Begin 1545</t>
  </si>
  <si>
    <t>Center 1545</t>
  </si>
  <si>
    <t>Begin 13</t>
  </si>
  <si>
    <t>Center 13</t>
  </si>
  <si>
    <t>Begin 41</t>
  </si>
  <si>
    <t>Center 41</t>
  </si>
  <si>
    <t>VADM Observ</t>
  </si>
  <si>
    <t>Cell 973 Age</t>
  </si>
  <si>
    <t>Cell 326 Age</t>
  </si>
  <si>
    <t>Cell 111 Age</t>
  </si>
  <si>
    <t>Cell 39 Age</t>
  </si>
  <si>
    <t>13.9 Model</t>
  </si>
  <si>
    <t>Cycle</t>
  </si>
  <si>
    <t>41.7 Model</t>
  </si>
  <si>
    <t>41.7 Correl</t>
  </si>
  <si>
    <t>125 Model</t>
  </si>
  <si>
    <t>125 Correl</t>
  </si>
  <si>
    <t>376 Model</t>
  </si>
  <si>
    <t>107 cycles</t>
  </si>
  <si>
    <t>35 cycles</t>
  </si>
  <si>
    <t>11 cycles</t>
  </si>
  <si>
    <t>Lag (kyr)</t>
  </si>
  <si>
    <t>Lead (kyr)</t>
  </si>
  <si>
    <t>Cells</t>
  </si>
  <si>
    <t>99%</t>
  </si>
  <si>
    <t>4.64 Avr</t>
  </si>
  <si>
    <t>3-9 BP</t>
  </si>
  <si>
    <t>1-9 BP</t>
  </si>
  <si>
    <t>1-9 Correl</t>
  </si>
  <si>
    <t>13.9 Avr</t>
  </si>
  <si>
    <t>41.8 Avr</t>
  </si>
  <si>
    <t>90%</t>
  </si>
  <si>
    <t>10 to 323</t>
  </si>
  <si>
    <t>125 Avr</t>
  </si>
  <si>
    <t>15 to 115</t>
  </si>
  <si>
    <t>60%</t>
  </si>
  <si>
    <t>Inverted</t>
  </si>
  <si>
    <t>Lag = -5.50 kyr</t>
  </si>
  <si>
    <t>3.2 cycles</t>
  </si>
  <si>
    <t>to 6.238 Ka</t>
  </si>
  <si>
    <t>to 17.065 Ka</t>
  </si>
  <si>
    <t>to 58.826 Ka</t>
  </si>
  <si>
    <t>to 170.190 Ka</t>
  </si>
  <si>
    <t>10 to 972</t>
  </si>
  <si>
    <t>from 1494.187 Ka</t>
  </si>
  <si>
    <t>from 1469.439 Ka</t>
  </si>
  <si>
    <t>from 1450.879 Ka</t>
  </si>
  <si>
    <t>15 to 43</t>
  </si>
  <si>
    <t>from 1339.514 Ka</t>
  </si>
  <si>
    <t>X</t>
  </si>
  <si>
    <t>Y</t>
  </si>
  <si>
    <t>Table E9.1.1 – Information about Channell’s PaleoIntensity Time-Series.</t>
  </si>
  <si>
    <t>Description</t>
  </si>
  <si>
    <t>Details for this Time-Series</t>
  </si>
  <si>
    <t>Data Source</t>
  </si>
  <si>
    <t>Brief description of the data</t>
  </si>
  <si>
    <t>Variation in Earth’s magnetic field over last 1.5-myr.</t>
  </si>
  <si>
    <t>Abbreviated reference</t>
  </si>
  <si>
    <r>
      <t xml:space="preserve">Channell, </t>
    </r>
    <r>
      <rPr>
        <i/>
        <sz val="11"/>
        <rFont val="Times New Roman"/>
        <family val="1"/>
      </rPr>
      <t>et al</t>
    </r>
    <r>
      <rPr>
        <sz val="11"/>
        <rFont val="Times New Roman"/>
        <family val="1"/>
      </rPr>
      <t>., 2009</t>
    </r>
  </si>
  <si>
    <t>Details about the data source</t>
  </si>
  <si>
    <r>
      <t xml:space="preserve">Data can be obtained at </t>
    </r>
    <r>
      <rPr>
        <sz val="11"/>
        <rFont val="Times New Roman"/>
        <family val="1"/>
      </rPr>
      <t>http://ace.hwr.arizona.edu/?page_id=750</t>
    </r>
  </si>
  <si>
    <t>Original Time-Series</t>
  </si>
  <si>
    <t>Beginning time</t>
  </si>
  <si>
    <t>1.5 Ma</t>
  </si>
  <si>
    <t>Ending time</t>
  </si>
  <si>
    <t>Present</t>
  </si>
  <si>
    <t>No. of samples (observations)</t>
  </si>
  <si>
    <t>Estimated ages: Mean error</t>
  </si>
  <si>
    <t>25-kyr (inferred)</t>
  </si>
  <si>
    <t>Estimated ages: Minimum error</t>
  </si>
  <si>
    <t>1-kyr (inferred)</t>
  </si>
  <si>
    <t>Estimated ages: Maximum error</t>
  </si>
  <si>
    <t>75-kyr (inferred)</t>
  </si>
  <si>
    <t>Table E9.2.1 – Channell’s Paleointensity Index: Data Preparation.</t>
  </si>
  <si>
    <t>Preparation Summary</t>
  </si>
  <si>
    <t>Test # 1</t>
  </si>
  <si>
    <t>Test # 2</t>
  </si>
  <si>
    <t>Test # 3</t>
  </si>
  <si>
    <t>Test # 4</t>
  </si>
  <si>
    <t>Data Preparation Steps</t>
  </si>
  <si>
    <t>13.9-kyr</t>
  </si>
  <si>
    <t>41.8-kyr</t>
  </si>
  <si>
    <t>125-kyr</t>
  </si>
  <si>
    <t>376-kyr</t>
  </si>
  <si>
    <t>Bin Sizes for Histogram</t>
  </si>
  <si>
    <t>1.55-kyr</t>
  </si>
  <si>
    <t>4.64-kyr</t>
  </si>
  <si>
    <t>Data Adjustments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</si>
  <si>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</si>
  <si>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</si>
  <si>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</si>
  <si>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</si>
  <si>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</si>
  <si>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</si>
  <si>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1494 Ka</t>
  </si>
  <si>
    <t>1469 Ka</t>
  </si>
  <si>
    <t>1450 Ka</t>
  </si>
  <si>
    <t>1340 Ka</t>
  </si>
  <si>
    <t>Ending Time of Test</t>
  </si>
  <si>
    <t>6 Ka</t>
  </si>
  <si>
    <t>17 Ka</t>
  </si>
  <si>
    <t>59 Ka</t>
  </si>
  <si>
    <t>170 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</si>
  <si>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</si>
  <si>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</si>
  <si>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</si>
  <si>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</si>
  <si>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</si>
  <si>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</si>
  <si>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</si>
  <si>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</si>
  <si>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</si>
  <si>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</si>
  <si>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</si>
  <si>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</si>
  <si>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</si>
  <si>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</si>
  <si>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</si>
  <si>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</si>
  <si>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E9.3.1 – Results from Channell Paleointensity Tests.</t>
  </si>
  <si>
    <t>Test #2</t>
  </si>
  <si>
    <t>Least Squares Tests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</si>
  <si>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</si>
  <si>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</si>
  <si>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</si>
  <si>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</si>
  <si>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</si>
  <si>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19.80-kyr</t>
  </si>
  <si>
    <t>30.29-kyr</t>
  </si>
  <si>
    <t>83.36-kyr</t>
  </si>
  <si>
    <t>318.9-kyr</t>
  </si>
  <si>
    <t>p-value</t>
  </si>
  <si>
    <t>Secondary Wavelength</t>
  </si>
  <si>
    <t>9.61-kyr</t>
  </si>
  <si>
    <t>48.37-kyr</t>
  </si>
  <si>
    <t>---</t>
  </si>
  <si>
    <t>226.7-kyr</t>
  </si>
  <si>
    <t>Smoothed Periodogram</t>
  </si>
  <si>
    <t>19.65-kyr</t>
  </si>
  <si>
    <t>29.61-kyr</t>
  </si>
  <si>
    <t>85.69-kyr</t>
  </si>
  <si>
    <t>268.7-kyr</t>
  </si>
  <si>
    <t>Confidence Level</t>
  </si>
  <si>
    <t>9.55-kyr</t>
  </si>
  <si>
    <t>47.31-kyr</t>
  </si>
  <si>
    <t>Correlation &amp; Lag Tests</t>
  </si>
  <si>
    <t>Correlation with lag</t>
  </si>
  <si>
    <t xml:space="preserve">Offset used with Model </t>
  </si>
  <si>
    <t>-5.56-kyr</t>
  </si>
  <si>
    <t>-12.4-kyr</t>
  </si>
  <si>
    <t>-53.2-kyr</t>
  </si>
  <si>
    <t>-18.4-kyr</t>
  </si>
  <si>
    <t>Input data</t>
  </si>
  <si>
    <t>used in</t>
  </si>
  <si>
    <t>periodogram</t>
  </si>
  <si>
    <t>scripts.</t>
  </si>
  <si>
    <t>File Name</t>
  </si>
  <si>
    <t>Channell_a_13-kyr.txt</t>
  </si>
  <si>
    <t>Channell_b_41-kyr.txt</t>
  </si>
  <si>
    <t>Channell_c_125-kyr.txt</t>
  </si>
  <si>
    <t>Channell_d_376-kyr.txt</t>
  </si>
  <si>
    <t>Periodogram for 13.9-kyr test.</t>
  </si>
  <si>
    <t>Periodogram for 41.8-kyr test.</t>
  </si>
  <si>
    <t>Periodogram for 125-kyr test.</t>
  </si>
  <si>
    <t>Periodogram for 376-kyr test.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</si>
</sst>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00"/>
  </numFmts>
  <fonts count="42">
    <font>
      <sz val="10"/>
      <name val="Arial"/>
      <family val="2"/>
    </font>
    <font>
      <sz val="11"/>
      <color theme="1"/>
      <name val="Courier New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9"/>
      <name val="Geneva"/>
      <family val="2"/>
    </font>
    <font>
      <sz val="10"/>
      <name val="Arial"/>
      <family val="2"/>
    </font>
    <font>
      <sz val="12"/>
      <name val="宋体"/>
    </font>
    <font>
      <sz val="12"/>
      <name val="Geneva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Helvetica-Narrow"/>
    </font>
    <font>
      <sz val="10"/>
      <name val="Geneva"/>
    </font>
    <font>
      <sz val="10"/>
      <color rgb="FFFF0000"/>
      <name val="Times New Roman"/>
      <family val="1"/>
    </font>
    <font>
      <sz val="11"/>
      <name val="Calibri"/>
      <family val="2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6" fillId="0" borderId="0"/>
    <xf numFmtId="0" fontId="26" fillId="0" borderId="0"/>
    <xf numFmtId="0" fontId="27" fillId="0" borderId="0"/>
    <xf numFmtId="0" fontId="27" fillId="0" borderId="0"/>
    <xf numFmtId="0" fontId="28" fillId="0" borderId="0"/>
    <xf numFmtId="0" fontId="29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30" fillId="0" borderId="0"/>
    <xf numFmtId="0" fontId="29" fillId="0" borderId="0"/>
    <xf numFmtId="0" fontId="26" fillId="0" borderId="0"/>
    <xf numFmtId="0" fontId="27" fillId="0" borderId="0"/>
    <xf numFmtId="0" fontId="32" fillId="0" borderId="0"/>
    <xf numFmtId="0" fontId="27" fillId="0" borderId="0"/>
    <xf numFmtId="0" fontId="26" fillId="0" borderId="0"/>
    <xf numFmtId="0" fontId="33" fillId="0" borderId="0"/>
    <xf numFmtId="0" fontId="27" fillId="0" borderId="0"/>
    <xf numFmtId="0" fontId="26" fillId="0" borderId="0"/>
    <xf numFmtId="0" fontId="1" fillId="0" borderId="0"/>
    <xf numFmtId="0" fontId="31" fillId="0" borderId="0"/>
  </cellStyleXfs>
  <cellXfs count="108">
    <xf numFmtId="0" fontId="0" fillId="0" borderId="0" xfId="0"/>
    <xf numFmtId="1" fontId="0" fillId="0" borderId="0" xfId="0" applyNumberFormat="1"/>
    <xf numFmtId="2" fontId="0" fillId="0" borderId="0" xfId="0" applyNumberFormat="1"/>
    <xf numFmtId="0" fontId="3" fillId="0" borderId="0" xfId="0" applyFont="1"/>
    <xf numFmtId="1" fontId="23" fillId="0" borderId="0" xfId="0" applyNumberFormat="1" applyFont="1"/>
    <xf numFmtId="0" fontId="23" fillId="0" borderId="0" xfId="0" applyFont="1"/>
    <xf numFmtId="165" fontId="22" fillId="0" borderId="0" xfId="41" applyNumberFormat="1" applyFont="1"/>
    <xf numFmtId="1" fontId="22" fillId="0" borderId="0" xfId="41" applyNumberFormat="1" applyFont="1"/>
    <xf numFmtId="165" fontId="23" fillId="0" borderId="0" xfId="0" applyNumberFormat="1" applyFont="1"/>
    <xf numFmtId="0" fontId="23" fillId="33" borderId="0" xfId="0" applyFont="1" applyFill="1"/>
    <xf numFmtId="1" fontId="21" fillId="0" borderId="0" xfId="0" applyNumberFormat="1" applyFont="1"/>
    <xf numFmtId="0" fontId="21" fillId="0" borderId="0" xfId="0" applyFont="1"/>
    <xf numFmtId="165" fontId="21" fillId="0" borderId="0" xfId="0" applyNumberFormat="1" applyFont="1"/>
    <xf numFmtId="1" fontId="24" fillId="0" borderId="0" xfId="41" applyNumberFormat="1" applyFont="1"/>
    <xf numFmtId="0" fontId="21" fillId="33" borderId="0" xfId="0" applyFont="1" applyFill="1"/>
    <xf numFmtId="165" fontId="25" fillId="0" borderId="0" xfId="0" applyNumberFormat="1" applyFont="1"/>
    <xf numFmtId="0" fontId="25" fillId="33" borderId="0" xfId="0" applyFont="1" applyFill="1"/>
    <xf numFmtId="165" fontId="24" fillId="0" borderId="0" xfId="41" applyNumberFormat="1" applyFont="1"/>
    <xf numFmtId="1" fontId="4" fillId="0" borderId="0" xfId="41" applyNumberFormat="1" applyFont="1"/>
    <xf numFmtId="0" fontId="23" fillId="0" borderId="0" xfId="49" applyFont="1" applyFill="1"/>
    <xf numFmtId="164" fontId="23" fillId="0" borderId="0" xfId="49" applyNumberFormat="1" applyFont="1" applyFill="1"/>
    <xf numFmtId="164" fontId="21" fillId="0" borderId="0" xfId="50" applyNumberFormat="1" applyFont="1" applyFill="1" applyAlignment="1">
      <alignment horizontal="center"/>
    </xf>
    <xf numFmtId="0" fontId="21" fillId="0" borderId="0" xfId="50" applyFont="1" applyAlignment="1">
      <alignment horizontal="center"/>
    </xf>
    <xf numFmtId="0" fontId="23" fillId="33" borderId="0" xfId="50" applyFont="1" applyFill="1"/>
    <xf numFmtId="164" fontId="21" fillId="0" borderId="0" xfId="50" applyNumberFormat="1" applyFont="1" applyAlignment="1">
      <alignment horizontal="center"/>
    </xf>
    <xf numFmtId="164" fontId="23" fillId="0" borderId="0" xfId="50" applyNumberFormat="1" applyFont="1"/>
    <xf numFmtId="164" fontId="23" fillId="0" borderId="0" xfId="50" applyNumberFormat="1" applyFont="1" applyAlignment="1">
      <alignment horizontal="right"/>
    </xf>
    <xf numFmtId="0" fontId="23" fillId="0" borderId="0" xfId="50" applyFont="1" applyFill="1"/>
    <xf numFmtId="0" fontId="23" fillId="0" borderId="0" xfId="49" applyFont="1"/>
    <xf numFmtId="164" fontId="23" fillId="0" borderId="0" xfId="49" applyNumberFormat="1" applyFont="1"/>
    <xf numFmtId="0" fontId="27" fillId="0" borderId="0" xfId="58"/>
    <xf numFmtId="0" fontId="23" fillId="0" borderId="0" xfId="58" applyFont="1" applyFill="1"/>
    <xf numFmtId="0" fontId="21" fillId="0" borderId="0" xfId="58" applyFont="1" applyFill="1"/>
    <xf numFmtId="0" fontId="23" fillId="0" borderId="0" xfId="58" applyFont="1" applyFill="1" applyAlignment="1">
      <alignment horizontal="left"/>
    </xf>
    <xf numFmtId="1" fontId="23" fillId="0" borderId="0" xfId="58" applyNumberFormat="1" applyFont="1" applyFill="1" applyAlignment="1">
      <alignment horizontal="left"/>
    </xf>
    <xf numFmtId="165" fontId="4" fillId="0" borderId="0" xfId="41" applyNumberFormat="1" applyFont="1"/>
    <xf numFmtId="166" fontId="23" fillId="0" borderId="0" xfId="58" applyNumberFormat="1" applyFont="1" applyFill="1" applyAlignment="1">
      <alignment horizontal="left"/>
    </xf>
    <xf numFmtId="0" fontId="23" fillId="0" borderId="0" xfId="0" applyFont="1" applyFill="1"/>
    <xf numFmtId="0" fontId="21" fillId="0" borderId="0" xfId="50" applyFont="1" applyFill="1"/>
    <xf numFmtId="0" fontId="0" fillId="0" borderId="0" xfId="0" applyFill="1"/>
    <xf numFmtId="164" fontId="23" fillId="0" borderId="0" xfId="50" applyNumberFormat="1" applyFont="1" applyFill="1"/>
    <xf numFmtId="0" fontId="0" fillId="33" borderId="0" xfId="0" applyFill="1"/>
    <xf numFmtId="164" fontId="23" fillId="0" borderId="0" xfId="0" applyNumberFormat="1" applyFont="1"/>
    <xf numFmtId="1" fontId="21" fillId="0" borderId="0" xfId="50" applyNumberFormat="1" applyFont="1" applyFill="1" applyAlignment="1">
      <alignment horizontal="center"/>
    </xf>
    <xf numFmtId="1" fontId="23" fillId="0" borderId="0" xfId="50" applyNumberFormat="1" applyFont="1" applyFill="1" applyAlignment="1">
      <alignment horizontal="center"/>
    </xf>
    <xf numFmtId="1" fontId="23" fillId="0" borderId="0" xfId="0" applyNumberFormat="1" applyFont="1" applyFill="1" applyAlignment="1">
      <alignment horizontal="center"/>
    </xf>
    <xf numFmtId="164" fontId="25" fillId="0" borderId="0" xfId="50" applyNumberFormat="1" applyFont="1" applyFill="1"/>
    <xf numFmtId="0" fontId="0" fillId="0" borderId="0" xfId="0" applyAlignment="1">
      <alignment horizontal="center"/>
    </xf>
    <xf numFmtId="164" fontId="23" fillId="0" borderId="0" xfId="50" applyNumberFormat="1" applyFont="1" applyFill="1" applyAlignment="1">
      <alignment horizontal="right"/>
    </xf>
    <xf numFmtId="164" fontId="25" fillId="0" borderId="0" xfId="50" applyNumberFormat="1" applyFont="1" applyFill="1" applyAlignment="1">
      <alignment horizontal="right"/>
    </xf>
    <xf numFmtId="1" fontId="25" fillId="0" borderId="0" xfId="50" applyNumberFormat="1" applyFont="1" applyFill="1" applyAlignment="1">
      <alignment horizontal="center"/>
    </xf>
    <xf numFmtId="10" fontId="21" fillId="0" borderId="0" xfId="50" applyNumberFormat="1" applyFont="1" applyFill="1"/>
    <xf numFmtId="164" fontId="21" fillId="0" borderId="0" xfId="50" applyNumberFormat="1" applyFont="1" applyFill="1" applyAlignment="1">
      <alignment horizontal="right"/>
    </xf>
    <xf numFmtId="164" fontId="23" fillId="0" borderId="0" xfId="50" quotePrefix="1" applyNumberFormat="1" applyFont="1" applyFill="1" applyAlignment="1">
      <alignment horizontal="right"/>
    </xf>
    <xf numFmtId="164" fontId="21" fillId="0" borderId="0" xfId="50" applyNumberFormat="1" applyFont="1"/>
    <xf numFmtId="0" fontId="23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21" fillId="0" borderId="0" xfId="50" applyFont="1" applyFill="1" applyAlignment="1">
      <alignment horizontal="right"/>
    </xf>
    <xf numFmtId="164" fontId="34" fillId="0" borderId="0" xfId="49" applyNumberFormat="1" applyFont="1" applyFill="1"/>
    <xf numFmtId="10" fontId="21" fillId="0" borderId="0" xfId="5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164" fontId="23" fillId="0" borderId="0" xfId="50" applyNumberFormat="1" applyFont="1" applyAlignment="1">
      <alignment horizontal="center"/>
    </xf>
    <xf numFmtId="1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Alignment="1">
      <alignment horizontal="justify"/>
    </xf>
    <xf numFmtId="0" fontId="37" fillId="0" borderId="10" xfId="0" applyFont="1" applyBorder="1"/>
    <xf numFmtId="0" fontId="37" fillId="0" borderId="11" xfId="0" applyFont="1" applyBorder="1"/>
    <xf numFmtId="0" fontId="37" fillId="34" borderId="12" xfId="0" applyFont="1" applyFill="1" applyBorder="1"/>
    <xf numFmtId="0" fontId="35" fillId="34" borderId="13" xfId="0" applyFont="1" applyFill="1" applyBorder="1"/>
    <xf numFmtId="0" fontId="37" fillId="34" borderId="13" xfId="0" applyFont="1" applyFill="1" applyBorder="1"/>
    <xf numFmtId="0" fontId="37" fillId="0" borderId="12" xfId="0" applyFont="1" applyBorder="1"/>
    <xf numFmtId="0" fontId="35" fillId="0" borderId="13" xfId="0" applyFont="1" applyBorder="1"/>
    <xf numFmtId="0" fontId="38" fillId="0" borderId="12" xfId="0" applyFont="1" applyBorder="1"/>
    <xf numFmtId="0" fontId="38" fillId="0" borderId="13" xfId="0" applyFont="1" applyBorder="1"/>
    <xf numFmtId="0" fontId="4" fillId="0" borderId="13" xfId="0" applyFont="1" applyBorder="1"/>
    <xf numFmtId="0" fontId="38" fillId="34" borderId="12" xfId="0" applyFont="1" applyFill="1" applyBorder="1"/>
    <xf numFmtId="0" fontId="38" fillId="34" borderId="13" xfId="0" applyFont="1" applyFill="1" applyBorder="1"/>
    <xf numFmtId="0" fontId="38" fillId="0" borderId="14" xfId="0" applyFont="1" applyBorder="1"/>
    <xf numFmtId="0" fontId="38" fillId="0" borderId="15" xfId="0" applyFont="1" applyBorder="1"/>
    <xf numFmtId="3" fontId="38" fillId="0" borderId="13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0" fontId="37" fillId="0" borderId="16" xfId="0" applyFont="1" applyBorder="1" applyAlignment="1">
      <alignment horizontal="right"/>
    </xf>
    <xf numFmtId="0" fontId="37" fillId="0" borderId="16" xfId="0" applyFont="1" applyBorder="1" applyAlignment="1">
      <alignment horizontal="right" vertical="top" wrapText="1"/>
    </xf>
    <xf numFmtId="0" fontId="35" fillId="0" borderId="11" xfId="0" applyFont="1" applyBorder="1"/>
    <xf numFmtId="0" fontId="35" fillId="34" borderId="17" xfId="0" applyFont="1" applyFill="1" applyBorder="1"/>
    <xf numFmtId="0" fontId="37" fillId="34" borderId="17" xfId="0" applyFont="1" applyFill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vertical="top" wrapText="1"/>
    </xf>
    <xf numFmtId="0" fontId="38" fillId="0" borderId="17" xfId="0" applyFont="1" applyBorder="1" applyAlignment="1">
      <alignment horizontal="right"/>
    </xf>
    <xf numFmtId="0" fontId="38" fillId="0" borderId="17" xfId="0" applyFont="1" applyBorder="1" applyAlignment="1">
      <alignment horizontal="right" wrapText="1"/>
    </xf>
    <xf numFmtId="0" fontId="38" fillId="0" borderId="17" xfId="0" applyFont="1" applyBorder="1" applyAlignment="1">
      <alignment horizontal="right" vertical="top" wrapText="1"/>
    </xf>
    <xf numFmtId="0" fontId="38" fillId="34" borderId="17" xfId="0" applyFont="1" applyFill="1" applyBorder="1" applyAlignment="1">
      <alignment horizontal="right" vertical="top" wrapText="1"/>
    </xf>
    <xf numFmtId="0" fontId="38" fillId="0" borderId="18" xfId="0" applyFont="1" applyBorder="1" applyAlignment="1">
      <alignment horizontal="right"/>
    </xf>
    <xf numFmtId="0" fontId="38" fillId="0" borderId="18" xfId="0" applyFont="1" applyBorder="1" applyAlignment="1">
      <alignment horizontal="right" vertical="top" wrapText="1"/>
    </xf>
    <xf numFmtId="0" fontId="35" fillId="0" borderId="15" xfId="0" applyFont="1" applyBorder="1"/>
    <xf numFmtId="0" fontId="37" fillId="0" borderId="16" xfId="0" applyFont="1" applyBorder="1" applyAlignment="1">
      <alignment vertical="top" wrapText="1"/>
    </xf>
    <xf numFmtId="0" fontId="37" fillId="34" borderId="17" xfId="0" applyFont="1" applyFill="1" applyBorder="1" applyAlignment="1">
      <alignment vertical="top" wrapText="1"/>
    </xf>
    <xf numFmtId="0" fontId="38" fillId="0" borderId="17" xfId="0" applyFont="1" applyBorder="1" applyAlignment="1">
      <alignment vertical="top" wrapText="1"/>
    </xf>
    <xf numFmtId="10" fontId="38" fillId="0" borderId="17" xfId="0" applyNumberFormat="1" applyFont="1" applyBorder="1" applyAlignment="1">
      <alignment horizontal="right"/>
    </xf>
    <xf numFmtId="9" fontId="38" fillId="0" borderId="17" xfId="0" applyNumberFormat="1" applyFont="1" applyBorder="1" applyAlignment="1">
      <alignment horizontal="right" vertical="top" wrapText="1"/>
    </xf>
    <xf numFmtId="0" fontId="35" fillId="0" borderId="17" xfId="0" applyFont="1" applyBorder="1"/>
    <xf numFmtId="0" fontId="38" fillId="34" borderId="17" xfId="0" applyFont="1" applyFill="1" applyBorder="1" applyAlignment="1">
      <alignment horizontal="right" wrapText="1"/>
    </xf>
    <xf numFmtId="9" fontId="38" fillId="0" borderId="17" xfId="0" applyNumberFormat="1" applyFont="1" applyBorder="1" applyAlignment="1">
      <alignment horizontal="right"/>
    </xf>
    <xf numFmtId="9" fontId="38" fillId="0" borderId="17" xfId="0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 wrapText="1"/>
    </xf>
    <xf numFmtId="164" fontId="21" fillId="0" borderId="0" xfId="0" applyNumberFormat="1" applyFont="1"/>
    <xf numFmtId="0" fontId="41" fillId="0" borderId="0" xfId="0" applyFont="1"/>
  </cellXfs>
  <cellStyles count="6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6"/>
    <cellStyle name="Normal 2 2 2" xfId="51"/>
    <cellStyle name="Normal 2 2 2 2" xfId="53"/>
    <cellStyle name="Normal 2 2 2 3" xfId="61"/>
    <cellStyle name="Normal 2 2 3" xfId="60"/>
    <cellStyle name="Normal 2 3" xfId="47"/>
    <cellStyle name="Normal 2 3 2" xfId="50"/>
    <cellStyle name="Normal 2 4" xfId="59"/>
    <cellStyle name="Normal 3" xfId="43"/>
    <cellStyle name="Normal 3 2" xfId="45"/>
    <cellStyle name="Normal 3 2 2" xfId="52"/>
    <cellStyle name="Normal 3 2 2 2" xfId="54"/>
    <cellStyle name="Normal 3 2 2 3" xfId="64"/>
    <cellStyle name="Normal 3 2 3" xfId="57"/>
    <cellStyle name="Normal 3 2 4" xfId="63"/>
    <cellStyle name="Normal 3 3" xfId="48"/>
    <cellStyle name="Normal 3 4" xfId="62"/>
    <cellStyle name="Normal 4 2" xfId="49"/>
    <cellStyle name="Normal 4 2 2" xfId="56"/>
    <cellStyle name="Normal 4 3" xfId="65"/>
    <cellStyle name="Normal 5" xfId="55"/>
    <cellStyle name="Normal 6" xfId="58"/>
    <cellStyle name="Note 2" xfId="42"/>
    <cellStyle name="Note 3" xfId="44"/>
    <cellStyle name="Output" xfId="10" builtinId="21" customBuiltin="1"/>
    <cellStyle name="Standard_I1-BE-WA" xfId="66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5939728464174346E-2"/>
          <c:y val="0.11569981233261871"/>
          <c:w val="0.93445310033920159"/>
          <c:h val="0.62482311848423866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Data!$U$3:$U$973</c:f>
              <c:numCache>
                <c:formatCode>0.000</c:formatCode>
                <c:ptCount val="971"/>
                <c:pt idx="0">
                  <c:v>-1501.9205591399138</c:v>
                </c:pt>
                <c:pt idx="1">
                  <c:v>-1497.2803842798278</c:v>
                </c:pt>
                <c:pt idx="2">
                  <c:v>-1492.6402094197417</c:v>
                </c:pt>
                <c:pt idx="3">
                  <c:v>-1488.0000345596557</c:v>
                </c:pt>
                <c:pt idx="4">
                  <c:v>-1483.3598596995696</c:v>
                </c:pt>
                <c:pt idx="5">
                  <c:v>-1478.7196848394835</c:v>
                </c:pt>
                <c:pt idx="6">
                  <c:v>-1474.0795099793975</c:v>
                </c:pt>
                <c:pt idx="7">
                  <c:v>-1469.4393351193114</c:v>
                </c:pt>
                <c:pt idx="8">
                  <c:v>-1464.7991602592253</c:v>
                </c:pt>
                <c:pt idx="9">
                  <c:v>-1460.1589853991393</c:v>
                </c:pt>
                <c:pt idx="10">
                  <c:v>-1455.5188105390532</c:v>
                </c:pt>
                <c:pt idx="11">
                  <c:v>-1450.8786356789672</c:v>
                </c:pt>
                <c:pt idx="12">
                  <c:v>-1446.2384608188811</c:v>
                </c:pt>
                <c:pt idx="13">
                  <c:v>-1441.598285958795</c:v>
                </c:pt>
                <c:pt idx="14">
                  <c:v>-1436.958111098709</c:v>
                </c:pt>
                <c:pt idx="15">
                  <c:v>-1432.3179362386229</c:v>
                </c:pt>
                <c:pt idx="16">
                  <c:v>-1427.6777613785368</c:v>
                </c:pt>
                <c:pt idx="17">
                  <c:v>-1423.0375865184508</c:v>
                </c:pt>
                <c:pt idx="18">
                  <c:v>-1418.3974116583647</c:v>
                </c:pt>
                <c:pt idx="19">
                  <c:v>-1413.7572367982787</c:v>
                </c:pt>
                <c:pt idx="20">
                  <c:v>-1409.1170619381926</c:v>
                </c:pt>
                <c:pt idx="21">
                  <c:v>-1404.4768870781065</c:v>
                </c:pt>
                <c:pt idx="22">
                  <c:v>-1399.8367122180205</c:v>
                </c:pt>
                <c:pt idx="23">
                  <c:v>-1395.1965373579344</c:v>
                </c:pt>
                <c:pt idx="24">
                  <c:v>-1390.5563624978483</c:v>
                </c:pt>
                <c:pt idx="25">
                  <c:v>-1385.9161876377623</c:v>
                </c:pt>
                <c:pt idx="26">
                  <c:v>-1381.2760127776762</c:v>
                </c:pt>
                <c:pt idx="27">
                  <c:v>-1376.6358379175902</c:v>
                </c:pt>
                <c:pt idx="28">
                  <c:v>-1371.9956630575041</c:v>
                </c:pt>
                <c:pt idx="29">
                  <c:v>-1367.355488197418</c:v>
                </c:pt>
                <c:pt idx="30">
                  <c:v>-1362.715313337332</c:v>
                </c:pt>
                <c:pt idx="31">
                  <c:v>-1358.0751384772459</c:v>
                </c:pt>
                <c:pt idx="32">
                  <c:v>-1353.4349636171598</c:v>
                </c:pt>
                <c:pt idx="33">
                  <c:v>-1348.7947887570738</c:v>
                </c:pt>
                <c:pt idx="34">
                  <c:v>-1344.1546138969877</c:v>
                </c:pt>
                <c:pt idx="35">
                  <c:v>-1339.5144390369016</c:v>
                </c:pt>
                <c:pt idx="36">
                  <c:v>-1334.8742641768156</c:v>
                </c:pt>
                <c:pt idx="37">
                  <c:v>-1330.2340893167295</c:v>
                </c:pt>
                <c:pt idx="38">
                  <c:v>-1325.5939144566435</c:v>
                </c:pt>
                <c:pt idx="39">
                  <c:v>-1320.9537395965574</c:v>
                </c:pt>
                <c:pt idx="40">
                  <c:v>-1316.3135647364713</c:v>
                </c:pt>
                <c:pt idx="41">
                  <c:v>-1311.6733898763853</c:v>
                </c:pt>
                <c:pt idx="42">
                  <c:v>-1307.0332150162992</c:v>
                </c:pt>
                <c:pt idx="43">
                  <c:v>-1302.3930401562131</c:v>
                </c:pt>
                <c:pt idx="44">
                  <c:v>-1297.7528652961271</c:v>
                </c:pt>
                <c:pt idx="45">
                  <c:v>-1293.112690436041</c:v>
                </c:pt>
                <c:pt idx="46">
                  <c:v>-1288.472515575955</c:v>
                </c:pt>
                <c:pt idx="47">
                  <c:v>-1283.8323407158689</c:v>
                </c:pt>
                <c:pt idx="48">
                  <c:v>-1279.1921658557828</c:v>
                </c:pt>
                <c:pt idx="49">
                  <c:v>-1274.5519909956968</c:v>
                </c:pt>
                <c:pt idx="50">
                  <c:v>-1269.9118161356107</c:v>
                </c:pt>
                <c:pt idx="51">
                  <c:v>-1265.2716412755246</c:v>
                </c:pt>
                <c:pt idx="52">
                  <c:v>-1260.6314664154386</c:v>
                </c:pt>
                <c:pt idx="53">
                  <c:v>-1255.9912915553525</c:v>
                </c:pt>
                <c:pt idx="54">
                  <c:v>-1251.3511166952665</c:v>
                </c:pt>
                <c:pt idx="55">
                  <c:v>-1246.7109418351804</c:v>
                </c:pt>
                <c:pt idx="56">
                  <c:v>-1242.0707669750943</c:v>
                </c:pt>
                <c:pt idx="57">
                  <c:v>-1237.4305921150083</c:v>
                </c:pt>
                <c:pt idx="58">
                  <c:v>-1232.7904172549222</c:v>
                </c:pt>
                <c:pt idx="59">
                  <c:v>-1228.1502423948361</c:v>
                </c:pt>
                <c:pt idx="60">
                  <c:v>-1223.5100675347501</c:v>
                </c:pt>
                <c:pt idx="61">
                  <c:v>-1218.869892674664</c:v>
                </c:pt>
                <c:pt idx="62">
                  <c:v>-1214.229717814578</c:v>
                </c:pt>
                <c:pt idx="63">
                  <c:v>-1209.5895429544919</c:v>
                </c:pt>
                <c:pt idx="64">
                  <c:v>-1204.9493680944058</c:v>
                </c:pt>
                <c:pt idx="65">
                  <c:v>-1200.3091932343198</c:v>
                </c:pt>
                <c:pt idx="66">
                  <c:v>-1195.6690183742337</c:v>
                </c:pt>
                <c:pt idx="67">
                  <c:v>-1191.0288435141476</c:v>
                </c:pt>
                <c:pt idx="68">
                  <c:v>-1186.3886686540616</c:v>
                </c:pt>
                <c:pt idx="69">
                  <c:v>-1181.7484937939755</c:v>
                </c:pt>
                <c:pt idx="70">
                  <c:v>-1177.1083189338894</c:v>
                </c:pt>
                <c:pt idx="71">
                  <c:v>-1172.4681440738034</c:v>
                </c:pt>
                <c:pt idx="72">
                  <c:v>-1167.8279692137173</c:v>
                </c:pt>
                <c:pt idx="73">
                  <c:v>-1163.1877943536313</c:v>
                </c:pt>
                <c:pt idx="74">
                  <c:v>-1158.5476194935452</c:v>
                </c:pt>
                <c:pt idx="75">
                  <c:v>-1153.9074446334591</c:v>
                </c:pt>
                <c:pt idx="76">
                  <c:v>-1149.2672697733731</c:v>
                </c:pt>
                <c:pt idx="77">
                  <c:v>-1144.627094913287</c:v>
                </c:pt>
                <c:pt idx="78">
                  <c:v>-1139.9869200532009</c:v>
                </c:pt>
                <c:pt idx="79">
                  <c:v>-1135.3467451931149</c:v>
                </c:pt>
                <c:pt idx="80">
                  <c:v>-1130.7065703330288</c:v>
                </c:pt>
                <c:pt idx="81">
                  <c:v>-1126.0663954729428</c:v>
                </c:pt>
                <c:pt idx="82">
                  <c:v>-1121.4262206128567</c:v>
                </c:pt>
                <c:pt idx="83">
                  <c:v>-1116.7860457527706</c:v>
                </c:pt>
                <c:pt idx="84">
                  <c:v>-1112.1458708926846</c:v>
                </c:pt>
                <c:pt idx="85">
                  <c:v>-1107.5056960325985</c:v>
                </c:pt>
                <c:pt idx="86">
                  <c:v>-1102.8655211725124</c:v>
                </c:pt>
                <c:pt idx="87">
                  <c:v>-1098.2253463124264</c:v>
                </c:pt>
                <c:pt idx="88">
                  <c:v>-1093.5851714523403</c:v>
                </c:pt>
                <c:pt idx="89">
                  <c:v>-1088.9449965922543</c:v>
                </c:pt>
                <c:pt idx="90">
                  <c:v>-1084.3048217321682</c:v>
                </c:pt>
                <c:pt idx="91">
                  <c:v>-1079.6646468720821</c:v>
                </c:pt>
                <c:pt idx="92">
                  <c:v>-1075.0244720119961</c:v>
                </c:pt>
                <c:pt idx="93">
                  <c:v>-1070.38429715191</c:v>
                </c:pt>
                <c:pt idx="94">
                  <c:v>-1065.7441222918239</c:v>
                </c:pt>
                <c:pt idx="95">
                  <c:v>-1061.1039474317379</c:v>
                </c:pt>
                <c:pt idx="96">
                  <c:v>-1056.4637725716518</c:v>
                </c:pt>
                <c:pt idx="97">
                  <c:v>-1051.8235977115658</c:v>
                </c:pt>
                <c:pt idx="98">
                  <c:v>-1047.1834228514797</c:v>
                </c:pt>
                <c:pt idx="99">
                  <c:v>-1042.5432479913936</c:v>
                </c:pt>
                <c:pt idx="100">
                  <c:v>-1037.9030731313076</c:v>
                </c:pt>
                <c:pt idx="101">
                  <c:v>-1033.2628982712215</c:v>
                </c:pt>
                <c:pt idx="102">
                  <c:v>-1028.6227234111354</c:v>
                </c:pt>
                <c:pt idx="103">
                  <c:v>-1023.9825485510493</c:v>
                </c:pt>
                <c:pt idx="104">
                  <c:v>-1019.3423736909631</c:v>
                </c:pt>
                <c:pt idx="105">
                  <c:v>-1014.7021988308769</c:v>
                </c:pt>
                <c:pt idx="106">
                  <c:v>-1010.0620239707907</c:v>
                </c:pt>
                <c:pt idx="107">
                  <c:v>-1005.4218491107046</c:v>
                </c:pt>
                <c:pt idx="108">
                  <c:v>-1000.7816742506184</c:v>
                </c:pt>
                <c:pt idx="109">
                  <c:v>-996.1414993905322</c:v>
                </c:pt>
                <c:pt idx="110">
                  <c:v>-991.50132453044603</c:v>
                </c:pt>
                <c:pt idx="111">
                  <c:v>-986.86114967035985</c:v>
                </c:pt>
                <c:pt idx="112">
                  <c:v>-982.22097481027367</c:v>
                </c:pt>
                <c:pt idx="113">
                  <c:v>-977.5807999501875</c:v>
                </c:pt>
                <c:pt idx="114">
                  <c:v>-972.94062509010132</c:v>
                </c:pt>
                <c:pt idx="115">
                  <c:v>-968.30045023001514</c:v>
                </c:pt>
                <c:pt idx="116">
                  <c:v>-963.66027536992897</c:v>
                </c:pt>
                <c:pt idx="117">
                  <c:v>-959.02010050984279</c:v>
                </c:pt>
                <c:pt idx="118">
                  <c:v>-954.37992564975661</c:v>
                </c:pt>
                <c:pt idx="119">
                  <c:v>-949.73975078967044</c:v>
                </c:pt>
                <c:pt idx="120">
                  <c:v>-945.09957592958426</c:v>
                </c:pt>
                <c:pt idx="121">
                  <c:v>-940.45940106949809</c:v>
                </c:pt>
                <c:pt idx="122">
                  <c:v>-935.81922620941191</c:v>
                </c:pt>
                <c:pt idx="123">
                  <c:v>-931.17905134932573</c:v>
                </c:pt>
                <c:pt idx="124">
                  <c:v>-926.53887648923956</c:v>
                </c:pt>
                <c:pt idx="125">
                  <c:v>-921.89870162915338</c:v>
                </c:pt>
                <c:pt idx="126">
                  <c:v>-917.2585267690672</c:v>
                </c:pt>
                <c:pt idx="127">
                  <c:v>-912.61835190898103</c:v>
                </c:pt>
                <c:pt idx="128">
                  <c:v>-907.97817704889485</c:v>
                </c:pt>
                <c:pt idx="129">
                  <c:v>-903.33800218880867</c:v>
                </c:pt>
                <c:pt idx="130">
                  <c:v>-898.6978273287225</c:v>
                </c:pt>
                <c:pt idx="131">
                  <c:v>-894.05765246863632</c:v>
                </c:pt>
                <c:pt idx="132">
                  <c:v>-889.41747760855014</c:v>
                </c:pt>
                <c:pt idx="133">
                  <c:v>-884.77730274846397</c:v>
                </c:pt>
                <c:pt idx="134">
                  <c:v>-880.13712788837779</c:v>
                </c:pt>
                <c:pt idx="135">
                  <c:v>-875.49695302829161</c:v>
                </c:pt>
                <c:pt idx="136">
                  <c:v>-870.85677816820544</c:v>
                </c:pt>
                <c:pt idx="137">
                  <c:v>-866.21660330811926</c:v>
                </c:pt>
                <c:pt idx="138">
                  <c:v>-861.57642844803308</c:v>
                </c:pt>
                <c:pt idx="139">
                  <c:v>-856.93625358794691</c:v>
                </c:pt>
                <c:pt idx="140">
                  <c:v>-852.29607872786073</c:v>
                </c:pt>
                <c:pt idx="141">
                  <c:v>-847.65590386777455</c:v>
                </c:pt>
                <c:pt idx="142">
                  <c:v>-843.01572900768838</c:v>
                </c:pt>
                <c:pt idx="143">
                  <c:v>-838.3755541476022</c:v>
                </c:pt>
                <c:pt idx="144">
                  <c:v>-833.73537928751603</c:v>
                </c:pt>
                <c:pt idx="145">
                  <c:v>-829.09520442742985</c:v>
                </c:pt>
                <c:pt idx="146">
                  <c:v>-824.45502956734367</c:v>
                </c:pt>
                <c:pt idx="147">
                  <c:v>-819.8148547072575</c:v>
                </c:pt>
                <c:pt idx="148">
                  <c:v>-815.17467984717132</c:v>
                </c:pt>
                <c:pt idx="149">
                  <c:v>-810.53450498708514</c:v>
                </c:pt>
                <c:pt idx="150">
                  <c:v>-805.89433012699897</c:v>
                </c:pt>
                <c:pt idx="151">
                  <c:v>-801.25415526691279</c:v>
                </c:pt>
                <c:pt idx="152">
                  <c:v>-796.61398040682661</c:v>
                </c:pt>
                <c:pt idx="153">
                  <c:v>-791.97380554674044</c:v>
                </c:pt>
                <c:pt idx="154">
                  <c:v>-787.33363068665426</c:v>
                </c:pt>
                <c:pt idx="155">
                  <c:v>-782.69345582656808</c:v>
                </c:pt>
                <c:pt idx="156">
                  <c:v>-778.05328096648191</c:v>
                </c:pt>
                <c:pt idx="157">
                  <c:v>-773.41310610639573</c:v>
                </c:pt>
                <c:pt idx="158">
                  <c:v>-768.77293124630955</c:v>
                </c:pt>
                <c:pt idx="159">
                  <c:v>-764.13275638622338</c:v>
                </c:pt>
                <c:pt idx="160">
                  <c:v>-759.4925815261372</c:v>
                </c:pt>
                <c:pt idx="161">
                  <c:v>-754.85240666605102</c:v>
                </c:pt>
                <c:pt idx="162">
                  <c:v>-750.21223180596485</c:v>
                </c:pt>
                <c:pt idx="163">
                  <c:v>-745.57205694587867</c:v>
                </c:pt>
                <c:pt idx="164">
                  <c:v>-740.93188208579249</c:v>
                </c:pt>
                <c:pt idx="165">
                  <c:v>-736.29170722570632</c:v>
                </c:pt>
                <c:pt idx="166">
                  <c:v>-731.65153236562014</c:v>
                </c:pt>
                <c:pt idx="167">
                  <c:v>-727.01135750553397</c:v>
                </c:pt>
                <c:pt idx="168">
                  <c:v>-722.37118264544779</c:v>
                </c:pt>
                <c:pt idx="169">
                  <c:v>-717.73100778536161</c:v>
                </c:pt>
                <c:pt idx="170">
                  <c:v>-713.09083292527544</c:v>
                </c:pt>
                <c:pt idx="171">
                  <c:v>-708.45065806518926</c:v>
                </c:pt>
                <c:pt idx="172">
                  <c:v>-703.81048320510308</c:v>
                </c:pt>
                <c:pt idx="173">
                  <c:v>-699.17030834501691</c:v>
                </c:pt>
                <c:pt idx="174">
                  <c:v>-694.53013348493073</c:v>
                </c:pt>
                <c:pt idx="175">
                  <c:v>-689.88995862484455</c:v>
                </c:pt>
                <c:pt idx="176">
                  <c:v>-685.24978376475838</c:v>
                </c:pt>
                <c:pt idx="177">
                  <c:v>-680.6096089046722</c:v>
                </c:pt>
                <c:pt idx="178">
                  <c:v>-675.96943404458602</c:v>
                </c:pt>
                <c:pt idx="179">
                  <c:v>-671.32925918449985</c:v>
                </c:pt>
                <c:pt idx="180">
                  <c:v>-666.68908432441367</c:v>
                </c:pt>
                <c:pt idx="181">
                  <c:v>-662.04890946432749</c:v>
                </c:pt>
                <c:pt idx="182">
                  <c:v>-657.40873460424132</c:v>
                </c:pt>
                <c:pt idx="183">
                  <c:v>-652.76855974415514</c:v>
                </c:pt>
                <c:pt idx="184">
                  <c:v>-648.12838488406896</c:v>
                </c:pt>
                <c:pt idx="185">
                  <c:v>-643.48821002398279</c:v>
                </c:pt>
                <c:pt idx="186">
                  <c:v>-638.84803516389661</c:v>
                </c:pt>
                <c:pt idx="187">
                  <c:v>-634.20786030381043</c:v>
                </c:pt>
                <c:pt idx="188">
                  <c:v>-629.56768544372426</c:v>
                </c:pt>
                <c:pt idx="189">
                  <c:v>-624.92751058363808</c:v>
                </c:pt>
                <c:pt idx="190">
                  <c:v>-620.28733572355191</c:v>
                </c:pt>
                <c:pt idx="191">
                  <c:v>-615.64716086346573</c:v>
                </c:pt>
                <c:pt idx="192">
                  <c:v>-611.00698600337955</c:v>
                </c:pt>
                <c:pt idx="193">
                  <c:v>-606.36681114329338</c:v>
                </c:pt>
                <c:pt idx="194">
                  <c:v>-601.7266362832072</c:v>
                </c:pt>
                <c:pt idx="195">
                  <c:v>-597.08646142312102</c:v>
                </c:pt>
                <c:pt idx="196">
                  <c:v>-592.44628656303485</c:v>
                </c:pt>
                <c:pt idx="197">
                  <c:v>-587.80611170294867</c:v>
                </c:pt>
                <c:pt idx="198">
                  <c:v>-583.16593684286249</c:v>
                </c:pt>
                <c:pt idx="199">
                  <c:v>-578.52576198277632</c:v>
                </c:pt>
                <c:pt idx="200">
                  <c:v>-573.88558712269014</c:v>
                </c:pt>
                <c:pt idx="201">
                  <c:v>-569.24541226260396</c:v>
                </c:pt>
                <c:pt idx="202">
                  <c:v>-564.60523740251779</c:v>
                </c:pt>
                <c:pt idx="203">
                  <c:v>-559.96506254243161</c:v>
                </c:pt>
                <c:pt idx="204">
                  <c:v>-555.32488768234543</c:v>
                </c:pt>
                <c:pt idx="205">
                  <c:v>-550.68471282225926</c:v>
                </c:pt>
                <c:pt idx="206">
                  <c:v>-546.04453796217308</c:v>
                </c:pt>
                <c:pt idx="207">
                  <c:v>-541.4043631020869</c:v>
                </c:pt>
                <c:pt idx="208">
                  <c:v>-536.76418824200073</c:v>
                </c:pt>
                <c:pt idx="209">
                  <c:v>-532.12401338191455</c:v>
                </c:pt>
                <c:pt idx="210">
                  <c:v>-527.48383852182837</c:v>
                </c:pt>
                <c:pt idx="211">
                  <c:v>-522.8436636617422</c:v>
                </c:pt>
                <c:pt idx="212">
                  <c:v>-518.20348880165602</c:v>
                </c:pt>
                <c:pt idx="213">
                  <c:v>-513.56331394156985</c:v>
                </c:pt>
                <c:pt idx="214">
                  <c:v>-508.92313908148367</c:v>
                </c:pt>
                <c:pt idx="215">
                  <c:v>-504.28296422139749</c:v>
                </c:pt>
                <c:pt idx="216">
                  <c:v>-499.64278936131132</c:v>
                </c:pt>
                <c:pt idx="217">
                  <c:v>-495.00261450122514</c:v>
                </c:pt>
                <c:pt idx="218">
                  <c:v>-490.36243964113896</c:v>
                </c:pt>
                <c:pt idx="219">
                  <c:v>-485.72226478105279</c:v>
                </c:pt>
                <c:pt idx="220">
                  <c:v>-481.08208992096661</c:v>
                </c:pt>
                <c:pt idx="221">
                  <c:v>-476.44191506088043</c:v>
                </c:pt>
                <c:pt idx="222">
                  <c:v>-471.80174020079426</c:v>
                </c:pt>
                <c:pt idx="223">
                  <c:v>-467.16156534070808</c:v>
                </c:pt>
                <c:pt idx="224">
                  <c:v>-462.5213904806219</c:v>
                </c:pt>
                <c:pt idx="225">
                  <c:v>-457.88121562053573</c:v>
                </c:pt>
                <c:pt idx="226">
                  <c:v>-453.24104076044955</c:v>
                </c:pt>
                <c:pt idx="227">
                  <c:v>-448.60086590036337</c:v>
                </c:pt>
                <c:pt idx="228">
                  <c:v>-443.9606910402772</c:v>
                </c:pt>
                <c:pt idx="229">
                  <c:v>-439.32051618019102</c:v>
                </c:pt>
                <c:pt idx="230">
                  <c:v>-434.68034132010484</c:v>
                </c:pt>
                <c:pt idx="231">
                  <c:v>-430.04016646001867</c:v>
                </c:pt>
                <c:pt idx="232">
                  <c:v>-425.39999159993249</c:v>
                </c:pt>
                <c:pt idx="233">
                  <c:v>-420.75981673984631</c:v>
                </c:pt>
                <c:pt idx="234">
                  <c:v>-416.11964187976014</c:v>
                </c:pt>
                <c:pt idx="235">
                  <c:v>-411.47946701967396</c:v>
                </c:pt>
                <c:pt idx="236">
                  <c:v>-406.83929215958779</c:v>
                </c:pt>
                <c:pt idx="237">
                  <c:v>-402.19911729950161</c:v>
                </c:pt>
                <c:pt idx="238">
                  <c:v>-397.55894243941543</c:v>
                </c:pt>
                <c:pt idx="239">
                  <c:v>-392.91876757932926</c:v>
                </c:pt>
                <c:pt idx="240">
                  <c:v>-388.27859271924308</c:v>
                </c:pt>
                <c:pt idx="241">
                  <c:v>-383.6384178591569</c:v>
                </c:pt>
                <c:pt idx="242">
                  <c:v>-378.99824299907073</c:v>
                </c:pt>
                <c:pt idx="243">
                  <c:v>-374.35806813898455</c:v>
                </c:pt>
                <c:pt idx="244">
                  <c:v>-369.71789327889837</c:v>
                </c:pt>
                <c:pt idx="245">
                  <c:v>-365.0777184188122</c:v>
                </c:pt>
                <c:pt idx="246">
                  <c:v>-360.43754355872602</c:v>
                </c:pt>
                <c:pt idx="247">
                  <c:v>-355.79736869863984</c:v>
                </c:pt>
                <c:pt idx="248">
                  <c:v>-351.15719383855367</c:v>
                </c:pt>
                <c:pt idx="249">
                  <c:v>-346.51701897846749</c:v>
                </c:pt>
                <c:pt idx="250">
                  <c:v>-341.87684411838131</c:v>
                </c:pt>
                <c:pt idx="251">
                  <c:v>-337.23666925829514</c:v>
                </c:pt>
                <c:pt idx="252">
                  <c:v>-332.59649439820896</c:v>
                </c:pt>
                <c:pt idx="253">
                  <c:v>-327.95631953812278</c:v>
                </c:pt>
                <c:pt idx="254">
                  <c:v>-323.31614467803661</c:v>
                </c:pt>
                <c:pt idx="255">
                  <c:v>-318.67596981795043</c:v>
                </c:pt>
                <c:pt idx="256">
                  <c:v>-314.03579495786425</c:v>
                </c:pt>
                <c:pt idx="257">
                  <c:v>-309.39562009777808</c:v>
                </c:pt>
                <c:pt idx="258">
                  <c:v>-304.7554452376919</c:v>
                </c:pt>
                <c:pt idx="259">
                  <c:v>-300.11527037760573</c:v>
                </c:pt>
                <c:pt idx="260">
                  <c:v>-295.47509551751955</c:v>
                </c:pt>
                <c:pt idx="261">
                  <c:v>-290.83492065743337</c:v>
                </c:pt>
                <c:pt idx="262">
                  <c:v>-286.1947457973472</c:v>
                </c:pt>
                <c:pt idx="263">
                  <c:v>-281.55457093726102</c:v>
                </c:pt>
                <c:pt idx="264">
                  <c:v>-276.91439607717484</c:v>
                </c:pt>
                <c:pt idx="265">
                  <c:v>-272.27422121708867</c:v>
                </c:pt>
                <c:pt idx="266">
                  <c:v>-267.63404635700249</c:v>
                </c:pt>
                <c:pt idx="267">
                  <c:v>-262.99387149691631</c:v>
                </c:pt>
                <c:pt idx="268">
                  <c:v>-258.35369663683014</c:v>
                </c:pt>
                <c:pt idx="269">
                  <c:v>-253.71352177674399</c:v>
                </c:pt>
                <c:pt idx="270">
                  <c:v>-249.07334691665784</c:v>
                </c:pt>
                <c:pt idx="271">
                  <c:v>-244.43317205657169</c:v>
                </c:pt>
                <c:pt idx="272">
                  <c:v>-239.79299719648554</c:v>
                </c:pt>
                <c:pt idx="273">
                  <c:v>-235.1528223363994</c:v>
                </c:pt>
                <c:pt idx="274">
                  <c:v>-230.51264747631325</c:v>
                </c:pt>
                <c:pt idx="275">
                  <c:v>-225.8724726162271</c:v>
                </c:pt>
                <c:pt idx="276">
                  <c:v>-221.23229775614095</c:v>
                </c:pt>
                <c:pt idx="277">
                  <c:v>-216.5921228960548</c:v>
                </c:pt>
                <c:pt idx="278">
                  <c:v>-211.95194803596866</c:v>
                </c:pt>
                <c:pt idx="279">
                  <c:v>-207.31177317588251</c:v>
                </c:pt>
                <c:pt idx="280">
                  <c:v>-202.67159831579636</c:v>
                </c:pt>
                <c:pt idx="281">
                  <c:v>-198.03142345571021</c:v>
                </c:pt>
                <c:pt idx="282">
                  <c:v>-193.39124859562406</c:v>
                </c:pt>
                <c:pt idx="283">
                  <c:v>-188.75107373553791</c:v>
                </c:pt>
                <c:pt idx="284">
                  <c:v>-184.11089887545177</c:v>
                </c:pt>
                <c:pt idx="285">
                  <c:v>-179.47072401536562</c:v>
                </c:pt>
                <c:pt idx="286">
                  <c:v>-174.83054915527947</c:v>
                </c:pt>
                <c:pt idx="287">
                  <c:v>-170.19037429519332</c:v>
                </c:pt>
                <c:pt idx="288">
                  <c:v>-165.55019943510717</c:v>
                </c:pt>
                <c:pt idx="289">
                  <c:v>-160.91002457502103</c:v>
                </c:pt>
                <c:pt idx="290">
                  <c:v>-156.26984971493488</c:v>
                </c:pt>
                <c:pt idx="291">
                  <c:v>-151.62967485484873</c:v>
                </c:pt>
                <c:pt idx="292">
                  <c:v>-146.98949999476258</c:v>
                </c:pt>
                <c:pt idx="293">
                  <c:v>-142.34932513467643</c:v>
                </c:pt>
                <c:pt idx="294">
                  <c:v>-137.70915027459029</c:v>
                </c:pt>
                <c:pt idx="295">
                  <c:v>-133.06897541450414</c:v>
                </c:pt>
                <c:pt idx="296">
                  <c:v>-128.42880055441799</c:v>
                </c:pt>
                <c:pt idx="297">
                  <c:v>-123.78862569433184</c:v>
                </c:pt>
                <c:pt idx="298">
                  <c:v>-119.14845083424569</c:v>
                </c:pt>
                <c:pt idx="299">
                  <c:v>-114.50827597415955</c:v>
                </c:pt>
                <c:pt idx="300">
                  <c:v>-109.8681011140734</c:v>
                </c:pt>
                <c:pt idx="301">
                  <c:v>-105.22792625398725</c:v>
                </c:pt>
                <c:pt idx="302">
                  <c:v>-100.5877513939011</c:v>
                </c:pt>
                <c:pt idx="303">
                  <c:v>-95.947576533814953</c:v>
                </c:pt>
                <c:pt idx="304">
                  <c:v>-91.307401673728805</c:v>
                </c:pt>
                <c:pt idx="305">
                  <c:v>-86.667226813642657</c:v>
                </c:pt>
                <c:pt idx="306">
                  <c:v>-82.027051953556509</c:v>
                </c:pt>
                <c:pt idx="307">
                  <c:v>-77.38687709347036</c:v>
                </c:pt>
                <c:pt idx="308">
                  <c:v>-72.746702233384212</c:v>
                </c:pt>
                <c:pt idx="309">
                  <c:v>-68.106527373298064</c:v>
                </c:pt>
                <c:pt idx="310">
                  <c:v>-63.466352513211916</c:v>
                </c:pt>
                <c:pt idx="311">
                  <c:v>-58.826177653125768</c:v>
                </c:pt>
                <c:pt idx="312">
                  <c:v>-54.18600279303962</c:v>
                </c:pt>
                <c:pt idx="313">
                  <c:v>-49.545827932953472</c:v>
                </c:pt>
                <c:pt idx="314">
                  <c:v>-44.905653072867324</c:v>
                </c:pt>
                <c:pt idx="315">
                  <c:v>-40.265478212781176</c:v>
                </c:pt>
                <c:pt idx="316">
                  <c:v>-35.625303352695028</c:v>
                </c:pt>
                <c:pt idx="317">
                  <c:v>-30.985128492608879</c:v>
                </c:pt>
                <c:pt idx="318">
                  <c:v>-26.344953632522731</c:v>
                </c:pt>
                <c:pt idx="319">
                  <c:v>-21.704778772436583</c:v>
                </c:pt>
                <c:pt idx="320">
                  <c:v>-17.064603912350435</c:v>
                </c:pt>
                <c:pt idx="321">
                  <c:v>-12.424429052264285</c:v>
                </c:pt>
                <c:pt idx="322">
                  <c:v>-7.7842541921781354</c:v>
                </c:pt>
                <c:pt idx="323">
                  <c:v>-3.1440793320919855</c:v>
                </c:pt>
                <c:pt idx="324">
                  <c:v>1.4960955279941643</c:v>
                </c:pt>
                <c:pt idx="325">
                  <c:v>6.1362703880803142</c:v>
                </c:pt>
                <c:pt idx="326">
                  <c:v>10.776445248166464</c:v>
                </c:pt>
                <c:pt idx="327">
                  <c:v>15.416620108252614</c:v>
                </c:pt>
                <c:pt idx="328">
                  <c:v>20.056794968338764</c:v>
                </c:pt>
                <c:pt idx="329">
                  <c:v>24.696969828424912</c:v>
                </c:pt>
                <c:pt idx="330">
                  <c:v>29.33714468851106</c:v>
                </c:pt>
                <c:pt idx="331">
                  <c:v>33.977319548597208</c:v>
                </c:pt>
                <c:pt idx="332">
                  <c:v>38.617494408683356</c:v>
                </c:pt>
              </c:numCache>
            </c:numRef>
          </c:xVal>
          <c:yVal>
            <c:numRef>
              <c:f>Data!$V$3:$V$973</c:f>
              <c:numCache>
                <c:formatCode>0.000</c:formatCode>
                <c:ptCount val="971"/>
                <c:pt idx="0">
                  <c:v>1.7007532000000001</c:v>
                </c:pt>
                <c:pt idx="1">
                  <c:v>1.5488061333999998</c:v>
                </c:pt>
                <c:pt idx="2">
                  <c:v>1.1291041167500002</c:v>
                </c:pt>
                <c:pt idx="3">
                  <c:v>0.89310202140000006</c:v>
                </c:pt>
                <c:pt idx="4">
                  <c:v>0.9440611432499999</c:v>
                </c:pt>
                <c:pt idx="5">
                  <c:v>1.5302332746</c:v>
                </c:pt>
                <c:pt idx="6">
                  <c:v>1.2382242880000001</c:v>
                </c:pt>
                <c:pt idx="7">
                  <c:v>0.71142102974999999</c:v>
                </c:pt>
                <c:pt idx="8">
                  <c:v>0.38198817860000001</c:v>
                </c:pt>
                <c:pt idx="9">
                  <c:v>0.29452417340000003</c:v>
                </c:pt>
                <c:pt idx="10">
                  <c:v>0.61178850649999994</c:v>
                </c:pt>
                <c:pt idx="11">
                  <c:v>0.58373073580000001</c:v>
                </c:pt>
                <c:pt idx="12">
                  <c:v>0.68100487180000002</c:v>
                </c:pt>
                <c:pt idx="13">
                  <c:v>0.87777028025000003</c:v>
                </c:pt>
                <c:pt idx="14">
                  <c:v>1.0972650640000001</c:v>
                </c:pt>
                <c:pt idx="15">
                  <c:v>0.93470991739999998</c:v>
                </c:pt>
                <c:pt idx="16">
                  <c:v>0.75584764999999998</c:v>
                </c:pt>
                <c:pt idx="17">
                  <c:v>1.0046079334</c:v>
                </c:pt>
                <c:pt idx="18">
                  <c:v>1.1104268667499999</c:v>
                </c:pt>
                <c:pt idx="19">
                  <c:v>1.1887387439999999</c:v>
                </c:pt>
                <c:pt idx="20">
                  <c:v>0.54362303199999995</c:v>
                </c:pt>
                <c:pt idx="21">
                  <c:v>1.33073042675</c:v>
                </c:pt>
                <c:pt idx="22">
                  <c:v>1.5552142666</c:v>
                </c:pt>
                <c:pt idx="23">
                  <c:v>1.3109314374000001</c:v>
                </c:pt>
                <c:pt idx="24">
                  <c:v>1.2736176935000001</c:v>
                </c:pt>
                <c:pt idx="25">
                  <c:v>1.3078020240000001</c:v>
                </c:pt>
                <c:pt idx="26">
                  <c:v>0.96296824260000002</c:v>
                </c:pt>
                <c:pt idx="27">
                  <c:v>0.87476575000000012</c:v>
                </c:pt>
                <c:pt idx="28">
                  <c:v>0.86089313079999985</c:v>
                </c:pt>
                <c:pt idx="29">
                  <c:v>0.57663320649999994</c:v>
                </c:pt>
                <c:pt idx="30">
                  <c:v>0.67057209600000001</c:v>
                </c:pt>
                <c:pt idx="31">
                  <c:v>0.91267424780000006</c:v>
                </c:pt>
                <c:pt idx="32">
                  <c:v>0.99060808675000001</c:v>
                </c:pt>
                <c:pt idx="33">
                  <c:v>0.7516183757999999</c:v>
                </c:pt>
                <c:pt idx="34">
                  <c:v>1.1744434425999999</c:v>
                </c:pt>
                <c:pt idx="35">
                  <c:v>1.5383933667499998</c:v>
                </c:pt>
                <c:pt idx="36">
                  <c:v>1.1029264426000001</c:v>
                </c:pt>
                <c:pt idx="37">
                  <c:v>1.2878855359999999</c:v>
                </c:pt>
                <c:pt idx="38">
                  <c:v>1.2602968732500002</c:v>
                </c:pt>
                <c:pt idx="39">
                  <c:v>1.0313085175999999</c:v>
                </c:pt>
                <c:pt idx="40">
                  <c:v>1.1547365307999999</c:v>
                </c:pt>
                <c:pt idx="41">
                  <c:v>1.0446569032499999</c:v>
                </c:pt>
                <c:pt idx="42">
                  <c:v>0.9097009894000001</c:v>
                </c:pt>
                <c:pt idx="43">
                  <c:v>0.81013788999999992</c:v>
                </c:pt>
                <c:pt idx="44">
                  <c:v>0.97252248540000008</c:v>
                </c:pt>
                <c:pt idx="45">
                  <c:v>1.1184508772000001</c:v>
                </c:pt>
                <c:pt idx="46">
                  <c:v>0.91554187674999998</c:v>
                </c:pt>
                <c:pt idx="47">
                  <c:v>1.0529767334</c:v>
                </c:pt>
                <c:pt idx="48">
                  <c:v>0.91756452539999989</c:v>
                </c:pt>
                <c:pt idx="49">
                  <c:v>0.95102915325000004</c:v>
                </c:pt>
                <c:pt idx="50">
                  <c:v>1.1914724506000001</c:v>
                </c:pt>
                <c:pt idx="51">
                  <c:v>1.0828379868</c:v>
                </c:pt>
                <c:pt idx="52">
                  <c:v>1.2251827132499999</c:v>
                </c:pt>
                <c:pt idx="53">
                  <c:v>1.2056149894000001</c:v>
                </c:pt>
                <c:pt idx="54">
                  <c:v>0.84379059675000001</c:v>
                </c:pt>
                <c:pt idx="55">
                  <c:v>0.53427839759999995</c:v>
                </c:pt>
                <c:pt idx="56">
                  <c:v>0.85047460239999995</c:v>
                </c:pt>
                <c:pt idx="57">
                  <c:v>0.76868970650000001</c:v>
                </c:pt>
                <c:pt idx="58">
                  <c:v>0.80301943460000003</c:v>
                </c:pt>
                <c:pt idx="59">
                  <c:v>0.8473011681999999</c:v>
                </c:pt>
                <c:pt idx="60">
                  <c:v>0.66382514324999997</c:v>
                </c:pt>
                <c:pt idx="61">
                  <c:v>0.64264554120000006</c:v>
                </c:pt>
                <c:pt idx="62">
                  <c:v>0.44058086400000002</c:v>
                </c:pt>
                <c:pt idx="63">
                  <c:v>0.14251337728893998</c:v>
                </c:pt>
                <c:pt idx="64">
                  <c:v>5.1646332400000008E-2</c:v>
                </c:pt>
                <c:pt idx="65">
                  <c:v>8.7404538599999998E-2</c:v>
                </c:pt>
                <c:pt idx="66">
                  <c:v>0.15306172674999999</c:v>
                </c:pt>
                <c:pt idx="67">
                  <c:v>0.1971966128</c:v>
                </c:pt>
                <c:pt idx="68">
                  <c:v>0.23737749674999997</c:v>
                </c:pt>
                <c:pt idx="69">
                  <c:v>0.45666458659999998</c:v>
                </c:pt>
                <c:pt idx="70">
                  <c:v>0.66162826940000008</c:v>
                </c:pt>
                <c:pt idx="71">
                  <c:v>0.68111462675000012</c:v>
                </c:pt>
                <c:pt idx="72">
                  <c:v>0.85333130379999989</c:v>
                </c:pt>
                <c:pt idx="73">
                  <c:v>1.1987930266000002</c:v>
                </c:pt>
                <c:pt idx="74">
                  <c:v>1.0349128202499998</c:v>
                </c:pt>
                <c:pt idx="75">
                  <c:v>0.73451484280000001</c:v>
                </c:pt>
                <c:pt idx="76">
                  <c:v>1.0962362614000001</c:v>
                </c:pt>
                <c:pt idx="77">
                  <c:v>1.8568268999999999</c:v>
                </c:pt>
                <c:pt idx="78">
                  <c:v>1.3720945680000001</c:v>
                </c:pt>
                <c:pt idx="79">
                  <c:v>1.3272796467499999</c:v>
                </c:pt>
                <c:pt idx="80">
                  <c:v>1.0890222666</c:v>
                </c:pt>
                <c:pt idx="81">
                  <c:v>0.72014358959999991</c:v>
                </c:pt>
                <c:pt idx="82">
                  <c:v>0.30923797000000003</c:v>
                </c:pt>
                <c:pt idx="83">
                  <c:v>0.62733327999999999</c:v>
                </c:pt>
                <c:pt idx="84">
                  <c:v>0.59816021580000001</c:v>
                </c:pt>
                <c:pt idx="85">
                  <c:v>0.89470048975000005</c:v>
                </c:pt>
                <c:pt idx="86">
                  <c:v>1.1332344985999998</c:v>
                </c:pt>
                <c:pt idx="87">
                  <c:v>0.98228543719999983</c:v>
                </c:pt>
                <c:pt idx="88">
                  <c:v>0.90862323975000003</c:v>
                </c:pt>
                <c:pt idx="89">
                  <c:v>1.5337962878</c:v>
                </c:pt>
                <c:pt idx="90">
                  <c:v>1.5407061652</c:v>
                </c:pt>
                <c:pt idx="91">
                  <c:v>1.1571853699999999</c:v>
                </c:pt>
                <c:pt idx="92">
                  <c:v>0.5763934799999999</c:v>
                </c:pt>
                <c:pt idx="93">
                  <c:v>0.16542794350000001</c:v>
                </c:pt>
                <c:pt idx="94">
                  <c:v>0.69579334939999993</c:v>
                </c:pt>
                <c:pt idx="95">
                  <c:v>1.5813951468</c:v>
                </c:pt>
                <c:pt idx="96">
                  <c:v>1.1128466832499999</c:v>
                </c:pt>
                <c:pt idx="97">
                  <c:v>0.89262031220000004</c:v>
                </c:pt>
                <c:pt idx="98">
                  <c:v>0.87855452799999989</c:v>
                </c:pt>
                <c:pt idx="99">
                  <c:v>0.76993584324999997</c:v>
                </c:pt>
                <c:pt idx="100">
                  <c:v>0.84327368000000003</c:v>
                </c:pt>
                <c:pt idx="101">
                  <c:v>0.97515211480000019</c:v>
                </c:pt>
                <c:pt idx="102">
                  <c:v>1.4163796300000002</c:v>
                </c:pt>
                <c:pt idx="103">
                  <c:v>1.0761139759999998</c:v>
                </c:pt>
                <c:pt idx="104">
                  <c:v>1.1268866397499999</c:v>
                </c:pt>
                <c:pt idx="105">
                  <c:v>0.99636188259999992</c:v>
                </c:pt>
                <c:pt idx="106">
                  <c:v>0.93346423200000006</c:v>
                </c:pt>
                <c:pt idx="107">
                  <c:v>1.0420652065</c:v>
                </c:pt>
                <c:pt idx="108">
                  <c:v>0.87984070120000002</c:v>
                </c:pt>
                <c:pt idx="109">
                  <c:v>0.75169294639999995</c:v>
                </c:pt>
                <c:pt idx="110">
                  <c:v>0.34837119299999997</c:v>
                </c:pt>
                <c:pt idx="111">
                  <c:v>0.62533952819999994</c:v>
                </c:pt>
                <c:pt idx="112">
                  <c:v>0.80634455999999999</c:v>
                </c:pt>
                <c:pt idx="113">
                  <c:v>0.74089040674999995</c:v>
                </c:pt>
                <c:pt idx="114">
                  <c:v>0.68244846139999993</c:v>
                </c:pt>
                <c:pt idx="115">
                  <c:v>0.88730240540000005</c:v>
                </c:pt>
                <c:pt idx="116">
                  <c:v>1.05286628325</c:v>
                </c:pt>
                <c:pt idx="117">
                  <c:v>1.0889608613999999</c:v>
                </c:pt>
                <c:pt idx="118">
                  <c:v>1.0374779135000001</c:v>
                </c:pt>
                <c:pt idx="119">
                  <c:v>0.89344443979999999</c:v>
                </c:pt>
                <c:pt idx="120">
                  <c:v>1.0230489386000001</c:v>
                </c:pt>
                <c:pt idx="121">
                  <c:v>1.0301279934999998</c:v>
                </c:pt>
                <c:pt idx="122">
                  <c:v>0.48379974140000004</c:v>
                </c:pt>
                <c:pt idx="123">
                  <c:v>0.40435259219999997</c:v>
                </c:pt>
                <c:pt idx="124">
                  <c:v>0.29746677700000002</c:v>
                </c:pt>
                <c:pt idx="125">
                  <c:v>0.63241358660000002</c:v>
                </c:pt>
                <c:pt idx="126">
                  <c:v>0.82092950939999998</c:v>
                </c:pt>
                <c:pt idx="127">
                  <c:v>1.1079218</c:v>
                </c:pt>
                <c:pt idx="128">
                  <c:v>1.4047579012000002</c:v>
                </c:pt>
                <c:pt idx="129">
                  <c:v>1.2733310499999999</c:v>
                </c:pt>
                <c:pt idx="130">
                  <c:v>1.0196652639999999</c:v>
                </c:pt>
                <c:pt idx="131">
                  <c:v>0.59584120520000006</c:v>
                </c:pt>
                <c:pt idx="132">
                  <c:v>0.37468973325000005</c:v>
                </c:pt>
                <c:pt idx="133">
                  <c:v>0.40629812259999998</c:v>
                </c:pt>
                <c:pt idx="134">
                  <c:v>0.56869612260000002</c:v>
                </c:pt>
                <c:pt idx="135">
                  <c:v>0.56321708000000004</c:v>
                </c:pt>
                <c:pt idx="136">
                  <c:v>0.93621944000000001</c:v>
                </c:pt>
                <c:pt idx="137">
                  <c:v>0.82113305339999998</c:v>
                </c:pt>
                <c:pt idx="138">
                  <c:v>0.89675734000000007</c:v>
                </c:pt>
                <c:pt idx="139">
                  <c:v>0.91150194659999995</c:v>
                </c:pt>
                <c:pt idx="140">
                  <c:v>1.1792806187999998</c:v>
                </c:pt>
                <c:pt idx="141">
                  <c:v>1.2822815329999999</c:v>
                </c:pt>
                <c:pt idx="142">
                  <c:v>0.81605045860000003</c:v>
                </c:pt>
                <c:pt idx="143">
                  <c:v>0.84810235350000007</c:v>
                </c:pt>
                <c:pt idx="144">
                  <c:v>0.91059281619999999</c:v>
                </c:pt>
                <c:pt idx="145">
                  <c:v>1.1275947144000003</c:v>
                </c:pt>
                <c:pt idx="146">
                  <c:v>1.0436213732499999</c:v>
                </c:pt>
                <c:pt idx="147">
                  <c:v>0.80683593580000001</c:v>
                </c:pt>
                <c:pt idx="148">
                  <c:v>1.2695279306</c:v>
                </c:pt>
                <c:pt idx="149">
                  <c:v>1.4790578002500001</c:v>
                </c:pt>
                <c:pt idx="150">
                  <c:v>1.4990273600000001</c:v>
                </c:pt>
                <c:pt idx="151">
                  <c:v>1.0073280317999997</c:v>
                </c:pt>
                <c:pt idx="152">
                  <c:v>0.44763694325000003</c:v>
                </c:pt>
                <c:pt idx="153">
                  <c:v>0.37088929079999999</c:v>
                </c:pt>
                <c:pt idx="154">
                  <c:v>0.74163019349999992</c:v>
                </c:pt>
                <c:pt idx="155">
                  <c:v>0.65210086160000003</c:v>
                </c:pt>
                <c:pt idx="156">
                  <c:v>0.37279134920000001</c:v>
                </c:pt>
                <c:pt idx="157">
                  <c:v>0.23964358999999996</c:v>
                </c:pt>
                <c:pt idx="158">
                  <c:v>0.31360858139999997</c:v>
                </c:pt>
                <c:pt idx="159">
                  <c:v>0.80081654940000002</c:v>
                </c:pt>
                <c:pt idx="160">
                  <c:v>0.93260210975000002</c:v>
                </c:pt>
                <c:pt idx="161">
                  <c:v>1.4372692374</c:v>
                </c:pt>
                <c:pt idx="162">
                  <c:v>1.5165273892000002</c:v>
                </c:pt>
                <c:pt idx="163">
                  <c:v>1.2268486300000001</c:v>
                </c:pt>
                <c:pt idx="164">
                  <c:v>1.2538996374</c:v>
                </c:pt>
                <c:pt idx="165">
                  <c:v>0.90928820779999986</c:v>
                </c:pt>
                <c:pt idx="166">
                  <c:v>0.78853138974999992</c:v>
                </c:pt>
                <c:pt idx="167">
                  <c:v>1.1107687866</c:v>
                </c:pt>
                <c:pt idx="168">
                  <c:v>1.3684724030000002</c:v>
                </c:pt>
                <c:pt idx="169">
                  <c:v>1.1380423974</c:v>
                </c:pt>
                <c:pt idx="170">
                  <c:v>0.8787169304000001</c:v>
                </c:pt>
                <c:pt idx="171">
                  <c:v>0.7884804165</c:v>
                </c:pt>
                <c:pt idx="172">
                  <c:v>0.70409458920000001</c:v>
                </c:pt>
                <c:pt idx="173">
                  <c:v>0.63026543739999996</c:v>
                </c:pt>
                <c:pt idx="174">
                  <c:v>1.03043870325</c:v>
                </c:pt>
                <c:pt idx="175">
                  <c:v>1.0877504242</c:v>
                </c:pt>
                <c:pt idx="176">
                  <c:v>0.61720258379999993</c:v>
                </c:pt>
                <c:pt idx="177">
                  <c:v>0.79172807325000005</c:v>
                </c:pt>
                <c:pt idx="178">
                  <c:v>1.2444333653999997</c:v>
                </c:pt>
                <c:pt idx="179">
                  <c:v>1.6138223332500001</c:v>
                </c:pt>
                <c:pt idx="180">
                  <c:v>1.7341426665999999</c:v>
                </c:pt>
                <c:pt idx="181">
                  <c:v>1.7660261334</c:v>
                </c:pt>
                <c:pt idx="182">
                  <c:v>1.9266289665</c:v>
                </c:pt>
                <c:pt idx="183">
                  <c:v>1.6885735466</c:v>
                </c:pt>
                <c:pt idx="184">
                  <c:v>1.4496430665999998</c:v>
                </c:pt>
                <c:pt idx="185">
                  <c:v>1.3849788732499999</c:v>
                </c:pt>
                <c:pt idx="186">
                  <c:v>1.0428181308000002</c:v>
                </c:pt>
                <c:pt idx="187">
                  <c:v>0.979991528</c:v>
                </c:pt>
                <c:pt idx="188">
                  <c:v>1.1164559432500001</c:v>
                </c:pt>
                <c:pt idx="189">
                  <c:v>1.4148268374000001</c:v>
                </c:pt>
                <c:pt idx="190">
                  <c:v>1.0703602293999999</c:v>
                </c:pt>
                <c:pt idx="191">
                  <c:v>0.73494577999999999</c:v>
                </c:pt>
                <c:pt idx="192">
                  <c:v>0.81181371739999997</c:v>
                </c:pt>
                <c:pt idx="193">
                  <c:v>1.2236637032500002</c:v>
                </c:pt>
                <c:pt idx="194">
                  <c:v>1.2545453784000002</c:v>
                </c:pt>
                <c:pt idx="195">
                  <c:v>0.88007187740000004</c:v>
                </c:pt>
                <c:pt idx="196">
                  <c:v>0.60274264</c:v>
                </c:pt>
                <c:pt idx="197">
                  <c:v>0.58027343200000003</c:v>
                </c:pt>
                <c:pt idx="198">
                  <c:v>0.87443435999999986</c:v>
                </c:pt>
                <c:pt idx="199">
                  <c:v>1.1574362535</c:v>
                </c:pt>
                <c:pt idx="200">
                  <c:v>1.2768120266</c:v>
                </c:pt>
                <c:pt idx="201">
                  <c:v>1.5089293412</c:v>
                </c:pt>
                <c:pt idx="202">
                  <c:v>1.1507166600000001</c:v>
                </c:pt>
                <c:pt idx="203">
                  <c:v>0.82079782400000012</c:v>
                </c:pt>
                <c:pt idx="204">
                  <c:v>0.79569709649999998</c:v>
                </c:pt>
                <c:pt idx="205">
                  <c:v>0.93719591740000008</c:v>
                </c:pt>
                <c:pt idx="206">
                  <c:v>0.78706928799999998</c:v>
                </c:pt>
                <c:pt idx="207">
                  <c:v>0.37216665649999997</c:v>
                </c:pt>
                <c:pt idx="208">
                  <c:v>0.5583135494</c:v>
                </c:pt>
                <c:pt idx="209">
                  <c:v>0.62948481599999995</c:v>
                </c:pt>
                <c:pt idx="210">
                  <c:v>0.58284185350000006</c:v>
                </c:pt>
                <c:pt idx="211">
                  <c:v>0.69885992780000006</c:v>
                </c:pt>
                <c:pt idx="212">
                  <c:v>1.0288465280000003</c:v>
                </c:pt>
                <c:pt idx="213">
                  <c:v>1.11199595675</c:v>
                </c:pt>
                <c:pt idx="214">
                  <c:v>1.2436377174</c:v>
                </c:pt>
                <c:pt idx="215">
                  <c:v>1.0202995386</c:v>
                </c:pt>
                <c:pt idx="216">
                  <c:v>0.70808121350000008</c:v>
                </c:pt>
                <c:pt idx="217">
                  <c:v>0.96562152520000011</c:v>
                </c:pt>
                <c:pt idx="218">
                  <c:v>1.7102209335</c:v>
                </c:pt>
                <c:pt idx="219">
                  <c:v>1.3701076106000001</c:v>
                </c:pt>
                <c:pt idx="220">
                  <c:v>1.0265809974</c:v>
                </c:pt>
                <c:pt idx="221">
                  <c:v>0.98395324325</c:v>
                </c:pt>
                <c:pt idx="222">
                  <c:v>1.3557791868</c:v>
                </c:pt>
                <c:pt idx="223">
                  <c:v>1.2188081040000001</c:v>
                </c:pt>
                <c:pt idx="224">
                  <c:v>1.0718328134999999</c:v>
                </c:pt>
                <c:pt idx="225">
                  <c:v>0.87876350399999992</c:v>
                </c:pt>
                <c:pt idx="226">
                  <c:v>1.0619446105999999</c:v>
                </c:pt>
                <c:pt idx="227">
                  <c:v>1.2871486267500001</c:v>
                </c:pt>
                <c:pt idx="228">
                  <c:v>0.94535156279999999</c:v>
                </c:pt>
                <c:pt idx="229">
                  <c:v>1.0520553932500001</c:v>
                </c:pt>
                <c:pt idx="230">
                  <c:v>1.1379611520000001</c:v>
                </c:pt>
                <c:pt idx="231">
                  <c:v>1.1571422213999998</c:v>
                </c:pt>
                <c:pt idx="232">
                  <c:v>1.5374337332500001</c:v>
                </c:pt>
                <c:pt idx="233">
                  <c:v>1.4593360799999999</c:v>
                </c:pt>
                <c:pt idx="234">
                  <c:v>1.2985939574000001</c:v>
                </c:pt>
                <c:pt idx="235">
                  <c:v>0.81686466325000007</c:v>
                </c:pt>
                <c:pt idx="236">
                  <c:v>0.67038430419999995</c:v>
                </c:pt>
                <c:pt idx="237">
                  <c:v>0.66730097300000002</c:v>
                </c:pt>
                <c:pt idx="238">
                  <c:v>1.05657030325</c:v>
                </c:pt>
                <c:pt idx="239">
                  <c:v>1.2176305706000001</c:v>
                </c:pt>
                <c:pt idx="240">
                  <c:v>0.79655252259999998</c:v>
                </c:pt>
                <c:pt idx="241">
                  <c:v>0.84772633675000009</c:v>
                </c:pt>
                <c:pt idx="242">
                  <c:v>0.90638110420000007</c:v>
                </c:pt>
                <c:pt idx="243">
                  <c:v>1.1689310367500001</c:v>
                </c:pt>
                <c:pt idx="244">
                  <c:v>1.08320964</c:v>
                </c:pt>
                <c:pt idx="245">
                  <c:v>1.4122465922</c:v>
                </c:pt>
                <c:pt idx="246">
                  <c:v>1.3700034967499999</c:v>
                </c:pt>
                <c:pt idx="247">
                  <c:v>1.2964095468000001</c:v>
                </c:pt>
                <c:pt idx="248">
                  <c:v>1.4729152588000001</c:v>
                </c:pt>
                <c:pt idx="249">
                  <c:v>1.5916024467500001</c:v>
                </c:pt>
                <c:pt idx="250">
                  <c:v>1.1375793866000001</c:v>
                </c:pt>
                <c:pt idx="251">
                  <c:v>1.0208326319999999</c:v>
                </c:pt>
                <c:pt idx="252">
                  <c:v>1.022181783</c:v>
                </c:pt>
                <c:pt idx="253">
                  <c:v>1.0599304692</c:v>
                </c:pt>
                <c:pt idx="254">
                  <c:v>0.8101304453999999</c:v>
                </c:pt>
                <c:pt idx="255">
                  <c:v>0.93171786000000001</c:v>
                </c:pt>
                <c:pt idx="256">
                  <c:v>1.0200400292</c:v>
                </c:pt>
                <c:pt idx="257">
                  <c:v>1.1793995632500001</c:v>
                </c:pt>
                <c:pt idx="258">
                  <c:v>0.84304202140000017</c:v>
                </c:pt>
                <c:pt idx="259">
                  <c:v>1.2191845357999997</c:v>
                </c:pt>
                <c:pt idx="260">
                  <c:v>0.94392586975000004</c:v>
                </c:pt>
                <c:pt idx="261">
                  <c:v>0.63182853059999999</c:v>
                </c:pt>
                <c:pt idx="262">
                  <c:v>0.54409169359999998</c:v>
                </c:pt>
                <c:pt idx="263">
                  <c:v>0.58772588325000008</c:v>
                </c:pt>
                <c:pt idx="264">
                  <c:v>0.5958129096</c:v>
                </c:pt>
                <c:pt idx="265">
                  <c:v>0.75555630679999997</c:v>
                </c:pt>
                <c:pt idx="266">
                  <c:v>0.93808081674999999</c:v>
                </c:pt>
                <c:pt idx="267">
                  <c:v>0.7638724053999999</c:v>
                </c:pt>
                <c:pt idx="268">
                  <c:v>0.84917386650000004</c:v>
                </c:pt>
                <c:pt idx="269">
                  <c:v>0.98083853340000005</c:v>
                </c:pt>
                <c:pt idx="270">
                  <c:v>1.6197458694000002</c:v>
                </c:pt>
                <c:pt idx="271">
                  <c:v>1.1768795299999999</c:v>
                </c:pt>
                <c:pt idx="272">
                  <c:v>0.72477308000000007</c:v>
                </c:pt>
                <c:pt idx="273">
                  <c:v>1.1210042800000002</c:v>
                </c:pt>
                <c:pt idx="274">
                  <c:v>1.5021958465</c:v>
                </c:pt>
                <c:pt idx="275">
                  <c:v>1.5053964056</c:v>
                </c:pt>
                <c:pt idx="276">
                  <c:v>0.73382292539999994</c:v>
                </c:pt>
                <c:pt idx="277">
                  <c:v>0.73993726324999987</c:v>
                </c:pt>
                <c:pt idx="278">
                  <c:v>0.66050760539999998</c:v>
                </c:pt>
                <c:pt idx="279">
                  <c:v>0.90422228500000001</c:v>
                </c:pt>
                <c:pt idx="280">
                  <c:v>1.0392448867499999</c:v>
                </c:pt>
                <c:pt idx="281">
                  <c:v>0.49150074959999995</c:v>
                </c:pt>
                <c:pt idx="282">
                  <c:v>0.3876408335</c:v>
                </c:pt>
                <c:pt idx="283">
                  <c:v>0.52962961320000002</c:v>
                </c:pt>
                <c:pt idx="284">
                  <c:v>0.68275791739999991</c:v>
                </c:pt>
                <c:pt idx="285">
                  <c:v>0.89322270675000004</c:v>
                </c:pt>
                <c:pt idx="286">
                  <c:v>1.0916164615999999</c:v>
                </c:pt>
                <c:pt idx="287">
                  <c:v>1.2608763493999999</c:v>
                </c:pt>
                <c:pt idx="288">
                  <c:v>1.35973192325</c:v>
                </c:pt>
                <c:pt idx="289">
                  <c:v>1.5278761599999997</c:v>
                </c:pt>
                <c:pt idx="290">
                  <c:v>1.2809877948000001</c:v>
                </c:pt>
                <c:pt idx="291">
                  <c:v>1.2416929867499999</c:v>
                </c:pt>
                <c:pt idx="292">
                  <c:v>1.1623983682000001</c:v>
                </c:pt>
                <c:pt idx="293">
                  <c:v>1.2522453765000001</c:v>
                </c:pt>
                <c:pt idx="294">
                  <c:v>1.3008471282</c:v>
                </c:pt>
                <c:pt idx="295">
                  <c:v>1.0187063466000001</c:v>
                </c:pt>
                <c:pt idx="296">
                  <c:v>0.91884636975</c:v>
                </c:pt>
                <c:pt idx="297">
                  <c:v>0.713299872</c:v>
                </c:pt>
                <c:pt idx="298">
                  <c:v>0.61815638680000007</c:v>
                </c:pt>
                <c:pt idx="299">
                  <c:v>0.7179491467500001</c:v>
                </c:pt>
                <c:pt idx="300">
                  <c:v>0.71186037079999998</c:v>
                </c:pt>
                <c:pt idx="301">
                  <c:v>0.72958266140000005</c:v>
                </c:pt>
                <c:pt idx="302">
                  <c:v>0.56899817350000004</c:v>
                </c:pt>
                <c:pt idx="303">
                  <c:v>0.75555977860000001</c:v>
                </c:pt>
                <c:pt idx="304">
                  <c:v>1.1088031441999999</c:v>
                </c:pt>
                <c:pt idx="305">
                  <c:v>1.1148451267500001</c:v>
                </c:pt>
                <c:pt idx="306">
                  <c:v>1.1486784505999998</c:v>
                </c:pt>
                <c:pt idx="307">
                  <c:v>0.96883559325000002</c:v>
                </c:pt>
                <c:pt idx="308">
                  <c:v>1.0629725226</c:v>
                </c:pt>
                <c:pt idx="309">
                  <c:v>0.89069240000000005</c:v>
                </c:pt>
                <c:pt idx="310">
                  <c:v>0.68047621324999996</c:v>
                </c:pt>
                <c:pt idx="311">
                  <c:v>0.93317791179999998</c:v>
                </c:pt>
                <c:pt idx="312">
                  <c:v>1.2733263814</c:v>
                </c:pt>
                <c:pt idx="313">
                  <c:v>1.3965621000000001</c:v>
                </c:pt>
                <c:pt idx="314">
                  <c:v>0.808513072</c:v>
                </c:pt>
                <c:pt idx="315">
                  <c:v>0.52508055720000002</c:v>
                </c:pt>
                <c:pt idx="316">
                  <c:v>0.72136536349999991</c:v>
                </c:pt>
                <c:pt idx="317">
                  <c:v>0.80705304259999999</c:v>
                </c:pt>
                <c:pt idx="318">
                  <c:v>0.64499597325000002</c:v>
                </c:pt>
                <c:pt idx="319">
                  <c:v>0.83354119179999997</c:v>
                </c:pt>
                <c:pt idx="320">
                  <c:v>0.83641277879999998</c:v>
                </c:pt>
                <c:pt idx="321">
                  <c:v>0.85327791674999998</c:v>
                </c:pt>
                <c:pt idx="322">
                  <c:v>0.98905216259999995</c:v>
                </c:pt>
                <c:pt idx="323">
                  <c:v>0.902421472</c:v>
                </c:pt>
                <c:pt idx="324">
                  <c:v>1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Data!$U$3:$U$973</c:f>
              <c:numCache>
                <c:formatCode>0.000</c:formatCode>
                <c:ptCount val="971"/>
                <c:pt idx="0">
                  <c:v>-1501.9205591399138</c:v>
                </c:pt>
                <c:pt idx="1">
                  <c:v>-1497.2803842798278</c:v>
                </c:pt>
                <c:pt idx="2">
                  <c:v>-1492.6402094197417</c:v>
                </c:pt>
                <c:pt idx="3">
                  <c:v>-1488.0000345596557</c:v>
                </c:pt>
                <c:pt idx="4">
                  <c:v>-1483.3598596995696</c:v>
                </c:pt>
                <c:pt idx="5">
                  <c:v>-1478.7196848394835</c:v>
                </c:pt>
                <c:pt idx="6">
                  <c:v>-1474.0795099793975</c:v>
                </c:pt>
                <c:pt idx="7">
                  <c:v>-1469.4393351193114</c:v>
                </c:pt>
                <c:pt idx="8">
                  <c:v>-1464.7991602592253</c:v>
                </c:pt>
                <c:pt idx="9">
                  <c:v>-1460.1589853991393</c:v>
                </c:pt>
                <c:pt idx="10">
                  <c:v>-1455.5188105390532</c:v>
                </c:pt>
                <c:pt idx="11">
                  <c:v>-1450.8786356789672</c:v>
                </c:pt>
                <c:pt idx="12">
                  <c:v>-1446.2384608188811</c:v>
                </c:pt>
                <c:pt idx="13">
                  <c:v>-1441.598285958795</c:v>
                </c:pt>
                <c:pt idx="14">
                  <c:v>-1436.958111098709</c:v>
                </c:pt>
                <c:pt idx="15">
                  <c:v>-1432.3179362386229</c:v>
                </c:pt>
                <c:pt idx="16">
                  <c:v>-1427.6777613785368</c:v>
                </c:pt>
                <c:pt idx="17">
                  <c:v>-1423.0375865184508</c:v>
                </c:pt>
                <c:pt idx="18">
                  <c:v>-1418.3974116583647</c:v>
                </c:pt>
                <c:pt idx="19">
                  <c:v>-1413.7572367982787</c:v>
                </c:pt>
                <c:pt idx="20">
                  <c:v>-1409.1170619381926</c:v>
                </c:pt>
                <c:pt idx="21">
                  <c:v>-1404.4768870781065</c:v>
                </c:pt>
                <c:pt idx="22">
                  <c:v>-1399.8367122180205</c:v>
                </c:pt>
                <c:pt idx="23">
                  <c:v>-1395.1965373579344</c:v>
                </c:pt>
                <c:pt idx="24">
                  <c:v>-1390.5563624978483</c:v>
                </c:pt>
                <c:pt idx="25">
                  <c:v>-1385.9161876377623</c:v>
                </c:pt>
                <c:pt idx="26">
                  <c:v>-1381.2760127776762</c:v>
                </c:pt>
                <c:pt idx="27">
                  <c:v>-1376.6358379175902</c:v>
                </c:pt>
                <c:pt idx="28">
                  <c:v>-1371.9956630575041</c:v>
                </c:pt>
                <c:pt idx="29">
                  <c:v>-1367.355488197418</c:v>
                </c:pt>
                <c:pt idx="30">
                  <c:v>-1362.715313337332</c:v>
                </c:pt>
                <c:pt idx="31">
                  <c:v>-1358.0751384772459</c:v>
                </c:pt>
                <c:pt idx="32">
                  <c:v>-1353.4349636171598</c:v>
                </c:pt>
                <c:pt idx="33">
                  <c:v>-1348.7947887570738</c:v>
                </c:pt>
                <c:pt idx="34">
                  <c:v>-1344.1546138969877</c:v>
                </c:pt>
                <c:pt idx="35">
                  <c:v>-1339.5144390369016</c:v>
                </c:pt>
                <c:pt idx="36">
                  <c:v>-1334.8742641768156</c:v>
                </c:pt>
                <c:pt idx="37">
                  <c:v>-1330.2340893167295</c:v>
                </c:pt>
                <c:pt idx="38">
                  <c:v>-1325.5939144566435</c:v>
                </c:pt>
                <c:pt idx="39">
                  <c:v>-1320.9537395965574</c:v>
                </c:pt>
                <c:pt idx="40">
                  <c:v>-1316.3135647364713</c:v>
                </c:pt>
                <c:pt idx="41">
                  <c:v>-1311.6733898763853</c:v>
                </c:pt>
                <c:pt idx="42">
                  <c:v>-1307.0332150162992</c:v>
                </c:pt>
                <c:pt idx="43">
                  <c:v>-1302.3930401562131</c:v>
                </c:pt>
                <c:pt idx="44">
                  <c:v>-1297.7528652961271</c:v>
                </c:pt>
                <c:pt idx="45">
                  <c:v>-1293.112690436041</c:v>
                </c:pt>
                <c:pt idx="46">
                  <c:v>-1288.472515575955</c:v>
                </c:pt>
                <c:pt idx="47">
                  <c:v>-1283.8323407158689</c:v>
                </c:pt>
                <c:pt idx="48">
                  <c:v>-1279.1921658557828</c:v>
                </c:pt>
                <c:pt idx="49">
                  <c:v>-1274.5519909956968</c:v>
                </c:pt>
                <c:pt idx="50">
                  <c:v>-1269.9118161356107</c:v>
                </c:pt>
                <c:pt idx="51">
                  <c:v>-1265.2716412755246</c:v>
                </c:pt>
                <c:pt idx="52">
                  <c:v>-1260.6314664154386</c:v>
                </c:pt>
                <c:pt idx="53">
                  <c:v>-1255.9912915553525</c:v>
                </c:pt>
                <c:pt idx="54">
                  <c:v>-1251.3511166952665</c:v>
                </c:pt>
                <c:pt idx="55">
                  <c:v>-1246.7109418351804</c:v>
                </c:pt>
                <c:pt idx="56">
                  <c:v>-1242.0707669750943</c:v>
                </c:pt>
                <c:pt idx="57">
                  <c:v>-1237.4305921150083</c:v>
                </c:pt>
                <c:pt idx="58">
                  <c:v>-1232.7904172549222</c:v>
                </c:pt>
                <c:pt idx="59">
                  <c:v>-1228.1502423948361</c:v>
                </c:pt>
                <c:pt idx="60">
                  <c:v>-1223.5100675347501</c:v>
                </c:pt>
                <c:pt idx="61">
                  <c:v>-1218.869892674664</c:v>
                </c:pt>
                <c:pt idx="62">
                  <c:v>-1214.229717814578</c:v>
                </c:pt>
                <c:pt idx="63">
                  <c:v>-1209.5895429544919</c:v>
                </c:pt>
                <c:pt idx="64">
                  <c:v>-1204.9493680944058</c:v>
                </c:pt>
                <c:pt idx="65">
                  <c:v>-1200.3091932343198</c:v>
                </c:pt>
                <c:pt idx="66">
                  <c:v>-1195.6690183742337</c:v>
                </c:pt>
                <c:pt idx="67">
                  <c:v>-1191.0288435141476</c:v>
                </c:pt>
                <c:pt idx="68">
                  <c:v>-1186.3886686540616</c:v>
                </c:pt>
                <c:pt idx="69">
                  <c:v>-1181.7484937939755</c:v>
                </c:pt>
                <c:pt idx="70">
                  <c:v>-1177.1083189338894</c:v>
                </c:pt>
                <c:pt idx="71">
                  <c:v>-1172.4681440738034</c:v>
                </c:pt>
                <c:pt idx="72">
                  <c:v>-1167.8279692137173</c:v>
                </c:pt>
                <c:pt idx="73">
                  <c:v>-1163.1877943536313</c:v>
                </c:pt>
                <c:pt idx="74">
                  <c:v>-1158.5476194935452</c:v>
                </c:pt>
                <c:pt idx="75">
                  <c:v>-1153.9074446334591</c:v>
                </c:pt>
                <c:pt idx="76">
                  <c:v>-1149.2672697733731</c:v>
                </c:pt>
                <c:pt idx="77">
                  <c:v>-1144.627094913287</c:v>
                </c:pt>
                <c:pt idx="78">
                  <c:v>-1139.9869200532009</c:v>
                </c:pt>
                <c:pt idx="79">
                  <c:v>-1135.3467451931149</c:v>
                </c:pt>
                <c:pt idx="80">
                  <c:v>-1130.7065703330288</c:v>
                </c:pt>
                <c:pt idx="81">
                  <c:v>-1126.0663954729428</c:v>
                </c:pt>
                <c:pt idx="82">
                  <c:v>-1121.4262206128567</c:v>
                </c:pt>
                <c:pt idx="83">
                  <c:v>-1116.7860457527706</c:v>
                </c:pt>
                <c:pt idx="84">
                  <c:v>-1112.1458708926846</c:v>
                </c:pt>
                <c:pt idx="85">
                  <c:v>-1107.5056960325985</c:v>
                </c:pt>
                <c:pt idx="86">
                  <c:v>-1102.8655211725124</c:v>
                </c:pt>
                <c:pt idx="87">
                  <c:v>-1098.2253463124264</c:v>
                </c:pt>
                <c:pt idx="88">
                  <c:v>-1093.5851714523403</c:v>
                </c:pt>
                <c:pt idx="89">
                  <c:v>-1088.9449965922543</c:v>
                </c:pt>
                <c:pt idx="90">
                  <c:v>-1084.3048217321682</c:v>
                </c:pt>
                <c:pt idx="91">
                  <c:v>-1079.6646468720821</c:v>
                </c:pt>
                <c:pt idx="92">
                  <c:v>-1075.0244720119961</c:v>
                </c:pt>
                <c:pt idx="93">
                  <c:v>-1070.38429715191</c:v>
                </c:pt>
                <c:pt idx="94">
                  <c:v>-1065.7441222918239</c:v>
                </c:pt>
                <c:pt idx="95">
                  <c:v>-1061.1039474317379</c:v>
                </c:pt>
                <c:pt idx="96">
                  <c:v>-1056.4637725716518</c:v>
                </c:pt>
                <c:pt idx="97">
                  <c:v>-1051.8235977115658</c:v>
                </c:pt>
                <c:pt idx="98">
                  <c:v>-1047.1834228514797</c:v>
                </c:pt>
                <c:pt idx="99">
                  <c:v>-1042.5432479913936</c:v>
                </c:pt>
                <c:pt idx="100">
                  <c:v>-1037.9030731313076</c:v>
                </c:pt>
                <c:pt idx="101">
                  <c:v>-1033.2628982712215</c:v>
                </c:pt>
                <c:pt idx="102">
                  <c:v>-1028.6227234111354</c:v>
                </c:pt>
                <c:pt idx="103">
                  <c:v>-1023.9825485510493</c:v>
                </c:pt>
                <c:pt idx="104">
                  <c:v>-1019.3423736909631</c:v>
                </c:pt>
                <c:pt idx="105">
                  <c:v>-1014.7021988308769</c:v>
                </c:pt>
                <c:pt idx="106">
                  <c:v>-1010.0620239707907</c:v>
                </c:pt>
                <c:pt idx="107">
                  <c:v>-1005.4218491107046</c:v>
                </c:pt>
                <c:pt idx="108">
                  <c:v>-1000.7816742506184</c:v>
                </c:pt>
                <c:pt idx="109">
                  <c:v>-996.1414993905322</c:v>
                </c:pt>
                <c:pt idx="110">
                  <c:v>-991.50132453044603</c:v>
                </c:pt>
                <c:pt idx="111">
                  <c:v>-986.86114967035985</c:v>
                </c:pt>
                <c:pt idx="112">
                  <c:v>-982.22097481027367</c:v>
                </c:pt>
                <c:pt idx="113">
                  <c:v>-977.5807999501875</c:v>
                </c:pt>
                <c:pt idx="114">
                  <c:v>-972.94062509010132</c:v>
                </c:pt>
                <c:pt idx="115">
                  <c:v>-968.30045023001514</c:v>
                </c:pt>
                <c:pt idx="116">
                  <c:v>-963.66027536992897</c:v>
                </c:pt>
                <c:pt idx="117">
                  <c:v>-959.02010050984279</c:v>
                </c:pt>
                <c:pt idx="118">
                  <c:v>-954.37992564975661</c:v>
                </c:pt>
                <c:pt idx="119">
                  <c:v>-949.73975078967044</c:v>
                </c:pt>
                <c:pt idx="120">
                  <c:v>-945.09957592958426</c:v>
                </c:pt>
                <c:pt idx="121">
                  <c:v>-940.45940106949809</c:v>
                </c:pt>
                <c:pt idx="122">
                  <c:v>-935.81922620941191</c:v>
                </c:pt>
                <c:pt idx="123">
                  <c:v>-931.17905134932573</c:v>
                </c:pt>
                <c:pt idx="124">
                  <c:v>-926.53887648923956</c:v>
                </c:pt>
                <c:pt idx="125">
                  <c:v>-921.89870162915338</c:v>
                </c:pt>
                <c:pt idx="126">
                  <c:v>-917.2585267690672</c:v>
                </c:pt>
                <c:pt idx="127">
                  <c:v>-912.61835190898103</c:v>
                </c:pt>
                <c:pt idx="128">
                  <c:v>-907.97817704889485</c:v>
                </c:pt>
                <c:pt idx="129">
                  <c:v>-903.33800218880867</c:v>
                </c:pt>
                <c:pt idx="130">
                  <c:v>-898.6978273287225</c:v>
                </c:pt>
                <c:pt idx="131">
                  <c:v>-894.05765246863632</c:v>
                </c:pt>
                <c:pt idx="132">
                  <c:v>-889.41747760855014</c:v>
                </c:pt>
                <c:pt idx="133">
                  <c:v>-884.77730274846397</c:v>
                </c:pt>
                <c:pt idx="134">
                  <c:v>-880.13712788837779</c:v>
                </c:pt>
                <c:pt idx="135">
                  <c:v>-875.49695302829161</c:v>
                </c:pt>
                <c:pt idx="136">
                  <c:v>-870.85677816820544</c:v>
                </c:pt>
                <c:pt idx="137">
                  <c:v>-866.21660330811926</c:v>
                </c:pt>
                <c:pt idx="138">
                  <c:v>-861.57642844803308</c:v>
                </c:pt>
                <c:pt idx="139">
                  <c:v>-856.93625358794691</c:v>
                </c:pt>
                <c:pt idx="140">
                  <c:v>-852.29607872786073</c:v>
                </c:pt>
                <c:pt idx="141">
                  <c:v>-847.65590386777455</c:v>
                </c:pt>
                <c:pt idx="142">
                  <c:v>-843.01572900768838</c:v>
                </c:pt>
                <c:pt idx="143">
                  <c:v>-838.3755541476022</c:v>
                </c:pt>
                <c:pt idx="144">
                  <c:v>-833.73537928751603</c:v>
                </c:pt>
                <c:pt idx="145">
                  <c:v>-829.09520442742985</c:v>
                </c:pt>
                <c:pt idx="146">
                  <c:v>-824.45502956734367</c:v>
                </c:pt>
                <c:pt idx="147">
                  <c:v>-819.8148547072575</c:v>
                </c:pt>
                <c:pt idx="148">
                  <c:v>-815.17467984717132</c:v>
                </c:pt>
                <c:pt idx="149">
                  <c:v>-810.53450498708514</c:v>
                </c:pt>
                <c:pt idx="150">
                  <c:v>-805.89433012699897</c:v>
                </c:pt>
                <c:pt idx="151">
                  <c:v>-801.25415526691279</c:v>
                </c:pt>
                <c:pt idx="152">
                  <c:v>-796.61398040682661</c:v>
                </c:pt>
                <c:pt idx="153">
                  <c:v>-791.97380554674044</c:v>
                </c:pt>
                <c:pt idx="154">
                  <c:v>-787.33363068665426</c:v>
                </c:pt>
                <c:pt idx="155">
                  <c:v>-782.69345582656808</c:v>
                </c:pt>
                <c:pt idx="156">
                  <c:v>-778.05328096648191</c:v>
                </c:pt>
                <c:pt idx="157">
                  <c:v>-773.41310610639573</c:v>
                </c:pt>
                <c:pt idx="158">
                  <c:v>-768.77293124630955</c:v>
                </c:pt>
                <c:pt idx="159">
                  <c:v>-764.13275638622338</c:v>
                </c:pt>
                <c:pt idx="160">
                  <c:v>-759.4925815261372</c:v>
                </c:pt>
                <c:pt idx="161">
                  <c:v>-754.85240666605102</c:v>
                </c:pt>
                <c:pt idx="162">
                  <c:v>-750.21223180596485</c:v>
                </c:pt>
                <c:pt idx="163">
                  <c:v>-745.57205694587867</c:v>
                </c:pt>
                <c:pt idx="164">
                  <c:v>-740.93188208579249</c:v>
                </c:pt>
                <c:pt idx="165">
                  <c:v>-736.29170722570632</c:v>
                </c:pt>
                <c:pt idx="166">
                  <c:v>-731.65153236562014</c:v>
                </c:pt>
                <c:pt idx="167">
                  <c:v>-727.01135750553397</c:v>
                </c:pt>
                <c:pt idx="168">
                  <c:v>-722.37118264544779</c:v>
                </c:pt>
                <c:pt idx="169">
                  <c:v>-717.73100778536161</c:v>
                </c:pt>
                <c:pt idx="170">
                  <c:v>-713.09083292527544</c:v>
                </c:pt>
                <c:pt idx="171">
                  <c:v>-708.45065806518926</c:v>
                </c:pt>
                <c:pt idx="172">
                  <c:v>-703.81048320510308</c:v>
                </c:pt>
                <c:pt idx="173">
                  <c:v>-699.17030834501691</c:v>
                </c:pt>
                <c:pt idx="174">
                  <c:v>-694.53013348493073</c:v>
                </c:pt>
                <c:pt idx="175">
                  <c:v>-689.88995862484455</c:v>
                </c:pt>
                <c:pt idx="176">
                  <c:v>-685.24978376475838</c:v>
                </c:pt>
                <c:pt idx="177">
                  <c:v>-680.6096089046722</c:v>
                </c:pt>
                <c:pt idx="178">
                  <c:v>-675.96943404458602</c:v>
                </c:pt>
                <c:pt idx="179">
                  <c:v>-671.32925918449985</c:v>
                </c:pt>
                <c:pt idx="180">
                  <c:v>-666.68908432441367</c:v>
                </c:pt>
                <c:pt idx="181">
                  <c:v>-662.04890946432749</c:v>
                </c:pt>
                <c:pt idx="182">
                  <c:v>-657.40873460424132</c:v>
                </c:pt>
                <c:pt idx="183">
                  <c:v>-652.76855974415514</c:v>
                </c:pt>
                <c:pt idx="184">
                  <c:v>-648.12838488406896</c:v>
                </c:pt>
                <c:pt idx="185">
                  <c:v>-643.48821002398279</c:v>
                </c:pt>
                <c:pt idx="186">
                  <c:v>-638.84803516389661</c:v>
                </c:pt>
                <c:pt idx="187">
                  <c:v>-634.20786030381043</c:v>
                </c:pt>
                <c:pt idx="188">
                  <c:v>-629.56768544372426</c:v>
                </c:pt>
                <c:pt idx="189">
                  <c:v>-624.92751058363808</c:v>
                </c:pt>
                <c:pt idx="190">
                  <c:v>-620.28733572355191</c:v>
                </c:pt>
                <c:pt idx="191">
                  <c:v>-615.64716086346573</c:v>
                </c:pt>
                <c:pt idx="192">
                  <c:v>-611.00698600337955</c:v>
                </c:pt>
                <c:pt idx="193">
                  <c:v>-606.36681114329338</c:v>
                </c:pt>
                <c:pt idx="194">
                  <c:v>-601.7266362832072</c:v>
                </c:pt>
                <c:pt idx="195">
                  <c:v>-597.08646142312102</c:v>
                </c:pt>
                <c:pt idx="196">
                  <c:v>-592.44628656303485</c:v>
                </c:pt>
                <c:pt idx="197">
                  <c:v>-587.80611170294867</c:v>
                </c:pt>
                <c:pt idx="198">
                  <c:v>-583.16593684286249</c:v>
                </c:pt>
                <c:pt idx="199">
                  <c:v>-578.52576198277632</c:v>
                </c:pt>
                <c:pt idx="200">
                  <c:v>-573.88558712269014</c:v>
                </c:pt>
                <c:pt idx="201">
                  <c:v>-569.24541226260396</c:v>
                </c:pt>
                <c:pt idx="202">
                  <c:v>-564.60523740251779</c:v>
                </c:pt>
                <c:pt idx="203">
                  <c:v>-559.96506254243161</c:v>
                </c:pt>
                <c:pt idx="204">
                  <c:v>-555.32488768234543</c:v>
                </c:pt>
                <c:pt idx="205">
                  <c:v>-550.68471282225926</c:v>
                </c:pt>
                <c:pt idx="206">
                  <c:v>-546.04453796217308</c:v>
                </c:pt>
                <c:pt idx="207">
                  <c:v>-541.4043631020869</c:v>
                </c:pt>
                <c:pt idx="208">
                  <c:v>-536.76418824200073</c:v>
                </c:pt>
                <c:pt idx="209">
                  <c:v>-532.12401338191455</c:v>
                </c:pt>
                <c:pt idx="210">
                  <c:v>-527.48383852182837</c:v>
                </c:pt>
                <c:pt idx="211">
                  <c:v>-522.8436636617422</c:v>
                </c:pt>
                <c:pt idx="212">
                  <c:v>-518.20348880165602</c:v>
                </c:pt>
                <c:pt idx="213">
                  <c:v>-513.56331394156985</c:v>
                </c:pt>
                <c:pt idx="214">
                  <c:v>-508.92313908148367</c:v>
                </c:pt>
                <c:pt idx="215">
                  <c:v>-504.28296422139749</c:v>
                </c:pt>
                <c:pt idx="216">
                  <c:v>-499.64278936131132</c:v>
                </c:pt>
                <c:pt idx="217">
                  <c:v>-495.00261450122514</c:v>
                </c:pt>
                <c:pt idx="218">
                  <c:v>-490.36243964113896</c:v>
                </c:pt>
                <c:pt idx="219">
                  <c:v>-485.72226478105279</c:v>
                </c:pt>
                <c:pt idx="220">
                  <c:v>-481.08208992096661</c:v>
                </c:pt>
                <c:pt idx="221">
                  <c:v>-476.44191506088043</c:v>
                </c:pt>
                <c:pt idx="222">
                  <c:v>-471.80174020079426</c:v>
                </c:pt>
                <c:pt idx="223">
                  <c:v>-467.16156534070808</c:v>
                </c:pt>
                <c:pt idx="224">
                  <c:v>-462.5213904806219</c:v>
                </c:pt>
                <c:pt idx="225">
                  <c:v>-457.88121562053573</c:v>
                </c:pt>
                <c:pt idx="226">
                  <c:v>-453.24104076044955</c:v>
                </c:pt>
                <c:pt idx="227">
                  <c:v>-448.60086590036337</c:v>
                </c:pt>
                <c:pt idx="228">
                  <c:v>-443.9606910402772</c:v>
                </c:pt>
                <c:pt idx="229">
                  <c:v>-439.32051618019102</c:v>
                </c:pt>
                <c:pt idx="230">
                  <c:v>-434.68034132010484</c:v>
                </c:pt>
                <c:pt idx="231">
                  <c:v>-430.04016646001867</c:v>
                </c:pt>
                <c:pt idx="232">
                  <c:v>-425.39999159993249</c:v>
                </c:pt>
                <c:pt idx="233">
                  <c:v>-420.75981673984631</c:v>
                </c:pt>
                <c:pt idx="234">
                  <c:v>-416.11964187976014</c:v>
                </c:pt>
                <c:pt idx="235">
                  <c:v>-411.47946701967396</c:v>
                </c:pt>
                <c:pt idx="236">
                  <c:v>-406.83929215958779</c:v>
                </c:pt>
                <c:pt idx="237">
                  <c:v>-402.19911729950161</c:v>
                </c:pt>
                <c:pt idx="238">
                  <c:v>-397.55894243941543</c:v>
                </c:pt>
                <c:pt idx="239">
                  <c:v>-392.91876757932926</c:v>
                </c:pt>
                <c:pt idx="240">
                  <c:v>-388.27859271924308</c:v>
                </c:pt>
                <c:pt idx="241">
                  <c:v>-383.6384178591569</c:v>
                </c:pt>
                <c:pt idx="242">
                  <c:v>-378.99824299907073</c:v>
                </c:pt>
                <c:pt idx="243">
                  <c:v>-374.35806813898455</c:v>
                </c:pt>
                <c:pt idx="244">
                  <c:v>-369.71789327889837</c:v>
                </c:pt>
                <c:pt idx="245">
                  <c:v>-365.0777184188122</c:v>
                </c:pt>
                <c:pt idx="246">
                  <c:v>-360.43754355872602</c:v>
                </c:pt>
                <c:pt idx="247">
                  <c:v>-355.79736869863984</c:v>
                </c:pt>
                <c:pt idx="248">
                  <c:v>-351.15719383855367</c:v>
                </c:pt>
                <c:pt idx="249">
                  <c:v>-346.51701897846749</c:v>
                </c:pt>
                <c:pt idx="250">
                  <c:v>-341.87684411838131</c:v>
                </c:pt>
                <c:pt idx="251">
                  <c:v>-337.23666925829514</c:v>
                </c:pt>
                <c:pt idx="252">
                  <c:v>-332.59649439820896</c:v>
                </c:pt>
                <c:pt idx="253">
                  <c:v>-327.95631953812278</c:v>
                </c:pt>
                <c:pt idx="254">
                  <c:v>-323.31614467803661</c:v>
                </c:pt>
                <c:pt idx="255">
                  <c:v>-318.67596981795043</c:v>
                </c:pt>
                <c:pt idx="256">
                  <c:v>-314.03579495786425</c:v>
                </c:pt>
                <c:pt idx="257">
                  <c:v>-309.39562009777808</c:v>
                </c:pt>
                <c:pt idx="258">
                  <c:v>-304.7554452376919</c:v>
                </c:pt>
                <c:pt idx="259">
                  <c:v>-300.11527037760573</c:v>
                </c:pt>
                <c:pt idx="260">
                  <c:v>-295.47509551751955</c:v>
                </c:pt>
                <c:pt idx="261">
                  <c:v>-290.83492065743337</c:v>
                </c:pt>
                <c:pt idx="262">
                  <c:v>-286.1947457973472</c:v>
                </c:pt>
                <c:pt idx="263">
                  <c:v>-281.55457093726102</c:v>
                </c:pt>
                <c:pt idx="264">
                  <c:v>-276.91439607717484</c:v>
                </c:pt>
                <c:pt idx="265">
                  <c:v>-272.27422121708867</c:v>
                </c:pt>
                <c:pt idx="266">
                  <c:v>-267.63404635700249</c:v>
                </c:pt>
                <c:pt idx="267">
                  <c:v>-262.99387149691631</c:v>
                </c:pt>
                <c:pt idx="268">
                  <c:v>-258.35369663683014</c:v>
                </c:pt>
                <c:pt idx="269">
                  <c:v>-253.71352177674399</c:v>
                </c:pt>
                <c:pt idx="270">
                  <c:v>-249.07334691665784</c:v>
                </c:pt>
                <c:pt idx="271">
                  <c:v>-244.43317205657169</c:v>
                </c:pt>
                <c:pt idx="272">
                  <c:v>-239.79299719648554</c:v>
                </c:pt>
                <c:pt idx="273">
                  <c:v>-235.1528223363994</c:v>
                </c:pt>
                <c:pt idx="274">
                  <c:v>-230.51264747631325</c:v>
                </c:pt>
                <c:pt idx="275">
                  <c:v>-225.8724726162271</c:v>
                </c:pt>
                <c:pt idx="276">
                  <c:v>-221.23229775614095</c:v>
                </c:pt>
                <c:pt idx="277">
                  <c:v>-216.5921228960548</c:v>
                </c:pt>
                <c:pt idx="278">
                  <c:v>-211.95194803596866</c:v>
                </c:pt>
                <c:pt idx="279">
                  <c:v>-207.31177317588251</c:v>
                </c:pt>
                <c:pt idx="280">
                  <c:v>-202.67159831579636</c:v>
                </c:pt>
                <c:pt idx="281">
                  <c:v>-198.03142345571021</c:v>
                </c:pt>
                <c:pt idx="282">
                  <c:v>-193.39124859562406</c:v>
                </c:pt>
                <c:pt idx="283">
                  <c:v>-188.75107373553791</c:v>
                </c:pt>
                <c:pt idx="284">
                  <c:v>-184.11089887545177</c:v>
                </c:pt>
                <c:pt idx="285">
                  <c:v>-179.47072401536562</c:v>
                </c:pt>
                <c:pt idx="286">
                  <c:v>-174.83054915527947</c:v>
                </c:pt>
                <c:pt idx="287">
                  <c:v>-170.19037429519332</c:v>
                </c:pt>
                <c:pt idx="288">
                  <c:v>-165.55019943510717</c:v>
                </c:pt>
                <c:pt idx="289">
                  <c:v>-160.91002457502103</c:v>
                </c:pt>
                <c:pt idx="290">
                  <c:v>-156.26984971493488</c:v>
                </c:pt>
                <c:pt idx="291">
                  <c:v>-151.62967485484873</c:v>
                </c:pt>
                <c:pt idx="292">
                  <c:v>-146.98949999476258</c:v>
                </c:pt>
                <c:pt idx="293">
                  <c:v>-142.34932513467643</c:v>
                </c:pt>
                <c:pt idx="294">
                  <c:v>-137.70915027459029</c:v>
                </c:pt>
                <c:pt idx="295">
                  <c:v>-133.06897541450414</c:v>
                </c:pt>
                <c:pt idx="296">
                  <c:v>-128.42880055441799</c:v>
                </c:pt>
                <c:pt idx="297">
                  <c:v>-123.78862569433184</c:v>
                </c:pt>
                <c:pt idx="298">
                  <c:v>-119.14845083424569</c:v>
                </c:pt>
                <c:pt idx="299">
                  <c:v>-114.50827597415955</c:v>
                </c:pt>
                <c:pt idx="300">
                  <c:v>-109.8681011140734</c:v>
                </c:pt>
                <c:pt idx="301">
                  <c:v>-105.22792625398725</c:v>
                </c:pt>
                <c:pt idx="302">
                  <c:v>-100.5877513939011</c:v>
                </c:pt>
                <c:pt idx="303">
                  <c:v>-95.947576533814953</c:v>
                </c:pt>
                <c:pt idx="304">
                  <c:v>-91.307401673728805</c:v>
                </c:pt>
                <c:pt idx="305">
                  <c:v>-86.667226813642657</c:v>
                </c:pt>
                <c:pt idx="306">
                  <c:v>-82.027051953556509</c:v>
                </c:pt>
                <c:pt idx="307">
                  <c:v>-77.38687709347036</c:v>
                </c:pt>
                <c:pt idx="308">
                  <c:v>-72.746702233384212</c:v>
                </c:pt>
                <c:pt idx="309">
                  <c:v>-68.106527373298064</c:v>
                </c:pt>
                <c:pt idx="310">
                  <c:v>-63.466352513211916</c:v>
                </c:pt>
                <c:pt idx="311">
                  <c:v>-58.826177653125768</c:v>
                </c:pt>
                <c:pt idx="312">
                  <c:v>-54.18600279303962</c:v>
                </c:pt>
                <c:pt idx="313">
                  <c:v>-49.545827932953472</c:v>
                </c:pt>
                <c:pt idx="314">
                  <c:v>-44.905653072867324</c:v>
                </c:pt>
                <c:pt idx="315">
                  <c:v>-40.265478212781176</c:v>
                </c:pt>
                <c:pt idx="316">
                  <c:v>-35.625303352695028</c:v>
                </c:pt>
                <c:pt idx="317">
                  <c:v>-30.985128492608879</c:v>
                </c:pt>
                <c:pt idx="318">
                  <c:v>-26.344953632522731</c:v>
                </c:pt>
                <c:pt idx="319">
                  <c:v>-21.704778772436583</c:v>
                </c:pt>
                <c:pt idx="320">
                  <c:v>-17.064603912350435</c:v>
                </c:pt>
                <c:pt idx="321">
                  <c:v>-12.424429052264285</c:v>
                </c:pt>
                <c:pt idx="322">
                  <c:v>-7.7842541921781354</c:v>
                </c:pt>
                <c:pt idx="323">
                  <c:v>-3.1440793320919855</c:v>
                </c:pt>
                <c:pt idx="324">
                  <c:v>1.4960955279941643</c:v>
                </c:pt>
                <c:pt idx="325">
                  <c:v>6.1362703880803142</c:v>
                </c:pt>
                <c:pt idx="326">
                  <c:v>10.776445248166464</c:v>
                </c:pt>
                <c:pt idx="327">
                  <c:v>15.416620108252614</c:v>
                </c:pt>
                <c:pt idx="328">
                  <c:v>20.056794968338764</c:v>
                </c:pt>
                <c:pt idx="329">
                  <c:v>24.696969828424912</c:v>
                </c:pt>
                <c:pt idx="330">
                  <c:v>29.33714468851106</c:v>
                </c:pt>
                <c:pt idx="331">
                  <c:v>33.977319548597208</c:v>
                </c:pt>
                <c:pt idx="332">
                  <c:v>38.617494408683356</c:v>
                </c:pt>
              </c:numCache>
            </c:numRef>
          </c:xVal>
          <c:yVal>
            <c:numRef>
              <c:f>Data!$W$3:$W$973</c:f>
              <c:numCache>
                <c:formatCode>0.000</c:formatCode>
                <c:ptCount val="971"/>
                <c:pt idx="7">
                  <c:v>0.77721116544999991</c:v>
                </c:pt>
                <c:pt idx="8">
                  <c:v>0.46264446058333331</c:v>
                </c:pt>
                <c:pt idx="9">
                  <c:v>0.42943361949999997</c:v>
                </c:pt>
                <c:pt idx="10">
                  <c:v>0.49668113856666668</c:v>
                </c:pt>
                <c:pt idx="11">
                  <c:v>0.62550803803333332</c:v>
                </c:pt>
                <c:pt idx="12">
                  <c:v>0.71416862928333336</c:v>
                </c:pt>
                <c:pt idx="13">
                  <c:v>0.88534673868333336</c:v>
                </c:pt>
                <c:pt idx="14">
                  <c:v>0.96991508721666675</c:v>
                </c:pt>
                <c:pt idx="15">
                  <c:v>0.92927421046666669</c:v>
                </c:pt>
                <c:pt idx="16">
                  <c:v>0.89838850026666661</c:v>
                </c:pt>
                <c:pt idx="17">
                  <c:v>0.95696081671666666</c:v>
                </c:pt>
                <c:pt idx="18">
                  <c:v>1.1012578480500002</c:v>
                </c:pt>
                <c:pt idx="19">
                  <c:v>0.94759621424999985</c:v>
                </c:pt>
                <c:pt idx="20">
                  <c:v>1.02103073425</c:v>
                </c:pt>
                <c:pt idx="21">
                  <c:v>1.1431892417833334</c:v>
                </c:pt>
                <c:pt idx="22">
                  <c:v>1.3989587102499998</c:v>
                </c:pt>
                <c:pt idx="23">
                  <c:v>1.3799211325</c:v>
                </c:pt>
                <c:pt idx="24">
                  <c:v>1.2974503849666668</c:v>
                </c:pt>
                <c:pt idx="25">
                  <c:v>1.1814626533666668</c:v>
                </c:pt>
                <c:pt idx="26">
                  <c:v>1.0485120055333335</c:v>
                </c:pt>
                <c:pt idx="27">
                  <c:v>0.89954237446666652</c:v>
                </c:pt>
                <c:pt idx="28">
                  <c:v>0.77076402909999997</c:v>
                </c:pt>
                <c:pt idx="29">
                  <c:v>0.70269947776666664</c:v>
                </c:pt>
                <c:pt idx="30">
                  <c:v>0.71995985009999997</c:v>
                </c:pt>
                <c:pt idx="31">
                  <c:v>0.85795147684999995</c:v>
                </c:pt>
                <c:pt idx="32">
                  <c:v>0.88496690344999995</c:v>
                </c:pt>
                <c:pt idx="33">
                  <c:v>0.97222330171666671</c:v>
                </c:pt>
                <c:pt idx="34">
                  <c:v>1.1548183950499997</c:v>
                </c:pt>
                <c:pt idx="35">
                  <c:v>1.2719210839833333</c:v>
                </c:pt>
                <c:pt idx="36">
                  <c:v>1.3097351151166665</c:v>
                </c:pt>
                <c:pt idx="37">
                  <c:v>1.21703628395</c:v>
                </c:pt>
                <c:pt idx="38">
                  <c:v>1.1931636422833332</c:v>
                </c:pt>
                <c:pt idx="39">
                  <c:v>1.1487806405500001</c:v>
                </c:pt>
                <c:pt idx="40">
                  <c:v>1.0769006505499998</c:v>
                </c:pt>
                <c:pt idx="41">
                  <c:v>1.0363648078166667</c:v>
                </c:pt>
                <c:pt idx="42">
                  <c:v>0.92149859421666669</c:v>
                </c:pt>
                <c:pt idx="43">
                  <c:v>0.89745378826666666</c:v>
                </c:pt>
                <c:pt idx="44">
                  <c:v>0.9670370841999999</c:v>
                </c:pt>
                <c:pt idx="45">
                  <c:v>1.00217174645</c:v>
                </c:pt>
                <c:pt idx="46">
                  <c:v>1.0289898291166668</c:v>
                </c:pt>
                <c:pt idx="47">
                  <c:v>0.96202771184999991</c:v>
                </c:pt>
                <c:pt idx="48">
                  <c:v>0.97385680401666663</c:v>
                </c:pt>
                <c:pt idx="49">
                  <c:v>1.0200220430833333</c:v>
                </c:pt>
                <c:pt idx="50">
                  <c:v>1.0751131968833334</c:v>
                </c:pt>
                <c:pt idx="51">
                  <c:v>1.1664977168833335</c:v>
                </c:pt>
                <c:pt idx="52">
                  <c:v>1.1712118964833333</c:v>
                </c:pt>
                <c:pt idx="53">
                  <c:v>1.0915294331333334</c:v>
                </c:pt>
                <c:pt idx="54">
                  <c:v>0.86122799458333343</c:v>
                </c:pt>
                <c:pt idx="55">
                  <c:v>0.74284786558333327</c:v>
                </c:pt>
                <c:pt idx="56">
                  <c:v>0.71781423550000001</c:v>
                </c:pt>
                <c:pt idx="57">
                  <c:v>0.80739458116666663</c:v>
                </c:pt>
                <c:pt idx="58">
                  <c:v>0.80633676976666668</c:v>
                </c:pt>
                <c:pt idx="59">
                  <c:v>0.77138191535</c:v>
                </c:pt>
                <c:pt idx="60">
                  <c:v>0.71792395088333338</c:v>
                </c:pt>
                <c:pt idx="61">
                  <c:v>0.58235051615</c:v>
                </c:pt>
                <c:pt idx="62">
                  <c:v>0.40857992749631333</c:v>
                </c:pt>
                <c:pt idx="63">
                  <c:v>0.21158019122964666</c:v>
                </c:pt>
                <c:pt idx="64">
                  <c:v>9.3854749429646667E-2</c:v>
                </c:pt>
                <c:pt idx="65">
                  <c:v>9.737086591666666E-2</c:v>
                </c:pt>
                <c:pt idx="66">
                  <c:v>0.14588762605</c:v>
                </c:pt>
                <c:pt idx="67">
                  <c:v>0.19587861209999999</c:v>
                </c:pt>
                <c:pt idx="68">
                  <c:v>0.2970795653833333</c:v>
                </c:pt>
                <c:pt idx="69">
                  <c:v>0.45189011758333336</c:v>
                </c:pt>
                <c:pt idx="70">
                  <c:v>0.5998024942500001</c:v>
                </c:pt>
                <c:pt idx="71">
                  <c:v>0.73202473331666662</c:v>
                </c:pt>
                <c:pt idx="72">
                  <c:v>0.91107965238333344</c:v>
                </c:pt>
                <c:pt idx="73">
                  <c:v>1.0290123835499998</c:v>
                </c:pt>
                <c:pt idx="74">
                  <c:v>0.98940689654999991</c:v>
                </c:pt>
                <c:pt idx="75">
                  <c:v>0.95522130814999995</c:v>
                </c:pt>
                <c:pt idx="76">
                  <c:v>1.2291926680666665</c:v>
                </c:pt>
                <c:pt idx="77">
                  <c:v>1.4417192431333337</c:v>
                </c:pt>
                <c:pt idx="78">
                  <c:v>1.5187337049166667</c:v>
                </c:pt>
                <c:pt idx="79">
                  <c:v>1.2627988271166666</c:v>
                </c:pt>
                <c:pt idx="80">
                  <c:v>1.0454818343166667</c:v>
                </c:pt>
                <c:pt idx="81">
                  <c:v>0.70613460873333322</c:v>
                </c:pt>
                <c:pt idx="82">
                  <c:v>0.55223827986666663</c:v>
                </c:pt>
                <c:pt idx="83">
                  <c:v>0.51157715526666669</c:v>
                </c:pt>
                <c:pt idx="84">
                  <c:v>0.70673132851666665</c:v>
                </c:pt>
                <c:pt idx="85">
                  <c:v>0.87536506804999992</c:v>
                </c:pt>
                <c:pt idx="86">
                  <c:v>1.0034068085166665</c:v>
                </c:pt>
                <c:pt idx="87">
                  <c:v>1.0080477251833333</c:v>
                </c:pt>
                <c:pt idx="88">
                  <c:v>1.1415683215833334</c:v>
                </c:pt>
                <c:pt idx="89">
                  <c:v>1.3277085642500002</c:v>
                </c:pt>
                <c:pt idx="90">
                  <c:v>1.4105626076666666</c:v>
                </c:pt>
                <c:pt idx="91">
                  <c:v>1.0914283384000001</c:v>
                </c:pt>
                <c:pt idx="92">
                  <c:v>0.63300226449999997</c:v>
                </c:pt>
                <c:pt idx="93">
                  <c:v>0.4792049243</c:v>
                </c:pt>
                <c:pt idx="94">
                  <c:v>0.81420547990000003</c:v>
                </c:pt>
                <c:pt idx="95">
                  <c:v>1.1300117264833334</c:v>
                </c:pt>
                <c:pt idx="96">
                  <c:v>1.1956207140833335</c:v>
                </c:pt>
                <c:pt idx="97">
                  <c:v>0.96134050781666669</c:v>
                </c:pt>
                <c:pt idx="98">
                  <c:v>0.8470368944833333</c:v>
                </c:pt>
                <c:pt idx="99">
                  <c:v>0.83058801708333319</c:v>
                </c:pt>
                <c:pt idx="100">
                  <c:v>0.86278721268333347</c:v>
                </c:pt>
                <c:pt idx="101">
                  <c:v>1.0782684749333333</c:v>
                </c:pt>
                <c:pt idx="102">
                  <c:v>1.1558819069333335</c:v>
                </c:pt>
                <c:pt idx="103">
                  <c:v>1.2064600819166666</c:v>
                </c:pt>
                <c:pt idx="104">
                  <c:v>1.0664541661166667</c:v>
                </c:pt>
                <c:pt idx="105">
                  <c:v>1.01890425145</c:v>
                </c:pt>
                <c:pt idx="106">
                  <c:v>0.9906304403666667</c:v>
                </c:pt>
                <c:pt idx="107">
                  <c:v>0.95179004656666677</c:v>
                </c:pt>
                <c:pt idx="108">
                  <c:v>0.89119961803333325</c:v>
                </c:pt>
                <c:pt idx="109">
                  <c:v>0.65996828019999998</c:v>
                </c:pt>
                <c:pt idx="110">
                  <c:v>0.57513455586666662</c:v>
                </c:pt>
                <c:pt idx="111">
                  <c:v>0.59335176039999993</c:v>
                </c:pt>
                <c:pt idx="112">
                  <c:v>0.72419149831666674</c:v>
                </c:pt>
                <c:pt idx="113">
                  <c:v>0.74322780938333333</c:v>
                </c:pt>
                <c:pt idx="114">
                  <c:v>0.77021375785000001</c:v>
                </c:pt>
                <c:pt idx="115">
                  <c:v>0.87420571668333336</c:v>
                </c:pt>
                <c:pt idx="116">
                  <c:v>1.0097098500166666</c:v>
                </c:pt>
                <c:pt idx="117">
                  <c:v>1.0597683527166666</c:v>
                </c:pt>
                <c:pt idx="118">
                  <c:v>1.0066277382333333</c:v>
                </c:pt>
                <c:pt idx="119">
                  <c:v>0.98465709730000006</c:v>
                </c:pt>
                <c:pt idx="120">
                  <c:v>0.98220712396666665</c:v>
                </c:pt>
                <c:pt idx="121">
                  <c:v>0.84565889116666659</c:v>
                </c:pt>
                <c:pt idx="122">
                  <c:v>0.63942677569999995</c:v>
                </c:pt>
                <c:pt idx="123">
                  <c:v>0.39520637019999999</c:v>
                </c:pt>
                <c:pt idx="124">
                  <c:v>0.44474431860000002</c:v>
                </c:pt>
                <c:pt idx="125">
                  <c:v>0.58360329100000008</c:v>
                </c:pt>
                <c:pt idx="126">
                  <c:v>0.85375496533333328</c:v>
                </c:pt>
                <c:pt idx="127">
                  <c:v>1.1112030702</c:v>
                </c:pt>
                <c:pt idx="128">
                  <c:v>1.2620035837333334</c:v>
                </c:pt>
                <c:pt idx="129">
                  <c:v>1.2325847384000002</c:v>
                </c:pt>
                <c:pt idx="130">
                  <c:v>0.96294583973333336</c:v>
                </c:pt>
                <c:pt idx="131">
                  <c:v>0.66339873415000006</c:v>
                </c:pt>
                <c:pt idx="132">
                  <c:v>0.45894302035000001</c:v>
                </c:pt>
                <c:pt idx="133">
                  <c:v>0.44989465948333335</c:v>
                </c:pt>
                <c:pt idx="134">
                  <c:v>0.51273710839999997</c:v>
                </c:pt>
                <c:pt idx="135">
                  <c:v>0.68937754753333336</c:v>
                </c:pt>
                <c:pt idx="136">
                  <c:v>0.77352319113333345</c:v>
                </c:pt>
                <c:pt idx="137">
                  <c:v>0.88470327780000002</c:v>
                </c:pt>
                <c:pt idx="138">
                  <c:v>0.87646411333333329</c:v>
                </c:pt>
                <c:pt idx="139">
                  <c:v>0.99584663513333327</c:v>
                </c:pt>
                <c:pt idx="140">
                  <c:v>1.1243546994666664</c:v>
                </c:pt>
                <c:pt idx="141">
                  <c:v>1.0925375367999999</c:v>
                </c:pt>
                <c:pt idx="142">
                  <c:v>0.98214478170000008</c:v>
                </c:pt>
                <c:pt idx="143">
                  <c:v>0.85824854276666673</c:v>
                </c:pt>
                <c:pt idx="144">
                  <c:v>0.96209662803333351</c:v>
                </c:pt>
                <c:pt idx="145">
                  <c:v>1.0272696346166665</c:v>
                </c:pt>
                <c:pt idx="146">
                  <c:v>0.99268400781666688</c:v>
                </c:pt>
                <c:pt idx="147">
                  <c:v>1.0399950798833333</c:v>
                </c:pt>
                <c:pt idx="148">
                  <c:v>1.1851405555500001</c:v>
                </c:pt>
                <c:pt idx="149">
                  <c:v>1.4158710302833335</c:v>
                </c:pt>
                <c:pt idx="150">
                  <c:v>1.3284710640166666</c:v>
                </c:pt>
                <c:pt idx="151">
                  <c:v>0.98466411168333323</c:v>
                </c:pt>
                <c:pt idx="152">
                  <c:v>0.60861808861666666</c:v>
                </c:pt>
                <c:pt idx="153">
                  <c:v>0.52005214251666665</c:v>
                </c:pt>
                <c:pt idx="154">
                  <c:v>0.58820678196666665</c:v>
                </c:pt>
                <c:pt idx="155">
                  <c:v>0.58884080143333328</c:v>
                </c:pt>
                <c:pt idx="156">
                  <c:v>0.4215119336</c:v>
                </c:pt>
                <c:pt idx="157">
                  <c:v>0.3086811735333333</c:v>
                </c:pt>
                <c:pt idx="158">
                  <c:v>0.45135624026666665</c:v>
                </c:pt>
                <c:pt idx="159">
                  <c:v>0.68234241351666658</c:v>
                </c:pt>
                <c:pt idx="160">
                  <c:v>1.0568959655166668</c:v>
                </c:pt>
                <c:pt idx="161">
                  <c:v>1.2954662454500001</c:v>
                </c:pt>
                <c:pt idx="162">
                  <c:v>1.3935484188666667</c:v>
                </c:pt>
                <c:pt idx="163">
                  <c:v>1.3324252188666668</c:v>
                </c:pt>
                <c:pt idx="164">
                  <c:v>1.1300121584</c:v>
                </c:pt>
                <c:pt idx="165">
                  <c:v>0.98390641164999992</c:v>
                </c:pt>
                <c:pt idx="166">
                  <c:v>0.93619612804999985</c:v>
                </c:pt>
                <c:pt idx="167">
                  <c:v>1.08925752645</c:v>
                </c:pt>
                <c:pt idx="168">
                  <c:v>1.2057611956666667</c:v>
                </c:pt>
                <c:pt idx="169">
                  <c:v>1.1284105769333335</c:v>
                </c:pt>
                <c:pt idx="170">
                  <c:v>0.93507991476666674</c:v>
                </c:pt>
                <c:pt idx="171">
                  <c:v>0.79043064536666663</c:v>
                </c:pt>
                <c:pt idx="172">
                  <c:v>0.70761348103333332</c:v>
                </c:pt>
                <c:pt idx="173">
                  <c:v>0.78826624328333328</c:v>
                </c:pt>
                <c:pt idx="174">
                  <c:v>0.9161515216166668</c:v>
                </c:pt>
                <c:pt idx="175">
                  <c:v>0.91179723708333338</c:v>
                </c:pt>
                <c:pt idx="176">
                  <c:v>0.8322270270833334</c:v>
                </c:pt>
                <c:pt idx="177">
                  <c:v>0.88445467415000001</c:v>
                </c:pt>
                <c:pt idx="178">
                  <c:v>1.2166612573</c:v>
                </c:pt>
                <c:pt idx="179">
                  <c:v>1.5307994550833335</c:v>
                </c:pt>
                <c:pt idx="180">
                  <c:v>1.7046637110833334</c:v>
                </c:pt>
                <c:pt idx="181">
                  <c:v>1.8089325888333334</c:v>
                </c:pt>
                <c:pt idx="182">
                  <c:v>1.7937428821666668</c:v>
                </c:pt>
                <c:pt idx="183">
                  <c:v>1.6882818599</c:v>
                </c:pt>
                <c:pt idx="184">
                  <c:v>1.5077318288166666</c:v>
                </c:pt>
                <c:pt idx="185">
                  <c:v>1.29248002355</c:v>
                </c:pt>
                <c:pt idx="186">
                  <c:v>1.1359295106833336</c:v>
                </c:pt>
                <c:pt idx="187">
                  <c:v>1.0464218673500001</c:v>
                </c:pt>
                <c:pt idx="188">
                  <c:v>1.1704247695500001</c:v>
                </c:pt>
                <c:pt idx="189">
                  <c:v>1.2005476700166666</c:v>
                </c:pt>
                <c:pt idx="190">
                  <c:v>1.0733776155999999</c:v>
                </c:pt>
                <c:pt idx="191">
                  <c:v>0.87237324226666646</c:v>
                </c:pt>
                <c:pt idx="192">
                  <c:v>0.92347440021666671</c:v>
                </c:pt>
                <c:pt idx="193">
                  <c:v>1.0966742663500002</c:v>
                </c:pt>
                <c:pt idx="194">
                  <c:v>1.1194269863499999</c:v>
                </c:pt>
                <c:pt idx="195">
                  <c:v>0.91245329860000002</c:v>
                </c:pt>
                <c:pt idx="196">
                  <c:v>0.68769598313333324</c:v>
                </c:pt>
                <c:pt idx="197">
                  <c:v>0.68581681066666667</c:v>
                </c:pt>
                <c:pt idx="198">
                  <c:v>0.87071468183333334</c:v>
                </c:pt>
                <c:pt idx="199">
                  <c:v>1.1028942133666666</c:v>
                </c:pt>
                <c:pt idx="200">
                  <c:v>1.3143925404333334</c:v>
                </c:pt>
                <c:pt idx="201">
                  <c:v>1.3121526759333333</c:v>
                </c:pt>
                <c:pt idx="202">
                  <c:v>1.1601479417333334</c:v>
                </c:pt>
                <c:pt idx="203">
                  <c:v>0.92240386016666676</c:v>
                </c:pt>
                <c:pt idx="204">
                  <c:v>0.85123027930000006</c:v>
                </c:pt>
                <c:pt idx="205">
                  <c:v>0.83998743396666675</c:v>
                </c:pt>
                <c:pt idx="206">
                  <c:v>0.69881062063333343</c:v>
                </c:pt>
                <c:pt idx="207">
                  <c:v>0.5725164979666667</c:v>
                </c:pt>
                <c:pt idx="208">
                  <c:v>0.51998834063333332</c:v>
                </c:pt>
                <c:pt idx="209">
                  <c:v>0.59021340630000008</c:v>
                </c:pt>
                <c:pt idx="210">
                  <c:v>0.63706219909999995</c:v>
                </c:pt>
                <c:pt idx="211">
                  <c:v>0.77018276976666689</c:v>
                </c:pt>
                <c:pt idx="212">
                  <c:v>0.94656747085000015</c:v>
                </c:pt>
                <c:pt idx="213">
                  <c:v>1.1281600673833334</c:v>
                </c:pt>
                <c:pt idx="214">
                  <c:v>1.1253110709166665</c:v>
                </c:pt>
                <c:pt idx="215">
                  <c:v>0.99067282316666672</c:v>
                </c:pt>
                <c:pt idx="216">
                  <c:v>0.89800075909999999</c:v>
                </c:pt>
                <c:pt idx="217">
                  <c:v>1.1279745574000002</c:v>
                </c:pt>
                <c:pt idx="218">
                  <c:v>1.3486500231</c:v>
                </c:pt>
                <c:pt idx="219">
                  <c:v>1.3689698471666667</c:v>
                </c:pt>
                <c:pt idx="220">
                  <c:v>1.1268806170833334</c:v>
                </c:pt>
                <c:pt idx="221">
                  <c:v>1.1221044758166667</c:v>
                </c:pt>
                <c:pt idx="222">
                  <c:v>1.1861801780166665</c:v>
                </c:pt>
                <c:pt idx="223">
                  <c:v>1.2154733681000001</c:v>
                </c:pt>
                <c:pt idx="224">
                  <c:v>1.0564681405</c:v>
                </c:pt>
                <c:pt idx="225">
                  <c:v>1.0041803093666666</c:v>
                </c:pt>
                <c:pt idx="226">
                  <c:v>1.0759522471166667</c:v>
                </c:pt>
                <c:pt idx="227">
                  <c:v>1.0981482667166667</c:v>
                </c:pt>
                <c:pt idx="228">
                  <c:v>1.0948518609333335</c:v>
                </c:pt>
                <c:pt idx="229">
                  <c:v>1.0451227026833334</c:v>
                </c:pt>
                <c:pt idx="230">
                  <c:v>1.1157195888833333</c:v>
                </c:pt>
                <c:pt idx="231">
                  <c:v>1.2775123688833334</c:v>
                </c:pt>
                <c:pt idx="232">
                  <c:v>1.3846373448833333</c:v>
                </c:pt>
                <c:pt idx="233">
                  <c:v>1.4317879235500002</c:v>
                </c:pt>
                <c:pt idx="234">
                  <c:v>1.1915982335499999</c:v>
                </c:pt>
                <c:pt idx="235">
                  <c:v>0.92861430828333325</c:v>
                </c:pt>
                <c:pt idx="236">
                  <c:v>0.71818331348333331</c:v>
                </c:pt>
                <c:pt idx="237">
                  <c:v>0.79808519348333329</c:v>
                </c:pt>
                <c:pt idx="238">
                  <c:v>0.98050061561666679</c:v>
                </c:pt>
                <c:pt idx="239">
                  <c:v>1.0235844654833333</c:v>
                </c:pt>
                <c:pt idx="240">
                  <c:v>0.95396980998333347</c:v>
                </c:pt>
                <c:pt idx="241">
                  <c:v>0.85021998785000008</c:v>
                </c:pt>
                <c:pt idx="242">
                  <c:v>0.97434615923333345</c:v>
                </c:pt>
                <c:pt idx="243">
                  <c:v>1.05284059365</c:v>
                </c:pt>
                <c:pt idx="244">
                  <c:v>1.2214624229833333</c:v>
                </c:pt>
                <c:pt idx="245">
                  <c:v>1.2884865763166666</c:v>
                </c:pt>
                <c:pt idx="246">
                  <c:v>1.3595532119166667</c:v>
                </c:pt>
                <c:pt idx="247">
                  <c:v>1.3797761007833333</c:v>
                </c:pt>
                <c:pt idx="248">
                  <c:v>1.4536424174500002</c:v>
                </c:pt>
                <c:pt idx="249">
                  <c:v>1.4006990307166667</c:v>
                </c:pt>
                <c:pt idx="250">
                  <c:v>1.2500048217833333</c:v>
                </c:pt>
                <c:pt idx="251">
                  <c:v>1.0601979338666665</c:v>
                </c:pt>
                <c:pt idx="252">
                  <c:v>1.0343149614</c:v>
                </c:pt>
                <c:pt idx="253">
                  <c:v>0.96408089919999995</c:v>
                </c:pt>
                <c:pt idx="254">
                  <c:v>0.93392625819999997</c:v>
                </c:pt>
                <c:pt idx="255">
                  <c:v>0.92062944486666665</c:v>
                </c:pt>
                <c:pt idx="256">
                  <c:v>1.0437191508166668</c:v>
                </c:pt>
                <c:pt idx="257">
                  <c:v>1.0141605379500001</c:v>
                </c:pt>
                <c:pt idx="258">
                  <c:v>1.0805420401499999</c:v>
                </c:pt>
                <c:pt idx="259">
                  <c:v>1.0020508089833333</c:v>
                </c:pt>
                <c:pt idx="260">
                  <c:v>0.93164631204999993</c:v>
                </c:pt>
                <c:pt idx="261">
                  <c:v>0.70661536465000008</c:v>
                </c:pt>
                <c:pt idx="262">
                  <c:v>0.58788203581666665</c:v>
                </c:pt>
                <c:pt idx="263">
                  <c:v>0.57587682881666669</c:v>
                </c:pt>
                <c:pt idx="264">
                  <c:v>0.64636503321666672</c:v>
                </c:pt>
                <c:pt idx="265">
                  <c:v>0.76315001105000002</c:v>
                </c:pt>
                <c:pt idx="266">
                  <c:v>0.81916984298333329</c:v>
                </c:pt>
                <c:pt idx="267">
                  <c:v>0.85037569621666664</c:v>
                </c:pt>
                <c:pt idx="268">
                  <c:v>0.8646282684333334</c:v>
                </c:pt>
                <c:pt idx="269">
                  <c:v>1.1499194231000001</c:v>
                </c:pt>
                <c:pt idx="270">
                  <c:v>1.2591546442666666</c:v>
                </c:pt>
                <c:pt idx="271">
                  <c:v>1.1737994931333333</c:v>
                </c:pt>
                <c:pt idx="272">
                  <c:v>1.0075522966666668</c:v>
                </c:pt>
                <c:pt idx="273">
                  <c:v>1.1159910688333334</c:v>
                </c:pt>
                <c:pt idx="274">
                  <c:v>1.3761988440333335</c:v>
                </c:pt>
                <c:pt idx="275">
                  <c:v>1.2471383925000001</c:v>
                </c:pt>
                <c:pt idx="276">
                  <c:v>0.99305219808333334</c:v>
                </c:pt>
                <c:pt idx="277">
                  <c:v>0.71142259801666663</c:v>
                </c:pt>
                <c:pt idx="278">
                  <c:v>0.76822238454999991</c:v>
                </c:pt>
                <c:pt idx="279">
                  <c:v>0.86799159238333334</c:v>
                </c:pt>
                <c:pt idx="280">
                  <c:v>0.81165597378333343</c:v>
                </c:pt>
                <c:pt idx="281">
                  <c:v>0.63946215661666661</c:v>
                </c:pt>
                <c:pt idx="282">
                  <c:v>0.46959039876666669</c:v>
                </c:pt>
                <c:pt idx="283">
                  <c:v>0.53334278803333335</c:v>
                </c:pt>
                <c:pt idx="284">
                  <c:v>0.70187007911666666</c:v>
                </c:pt>
                <c:pt idx="285">
                  <c:v>0.88919902858333322</c:v>
                </c:pt>
                <c:pt idx="286">
                  <c:v>1.0819051725833333</c:v>
                </c:pt>
                <c:pt idx="287">
                  <c:v>1.2374082447499999</c:v>
                </c:pt>
                <c:pt idx="288">
                  <c:v>1.3828281442166668</c:v>
                </c:pt>
                <c:pt idx="289">
                  <c:v>1.3895319593500002</c:v>
                </c:pt>
                <c:pt idx="290">
                  <c:v>1.3501856471833331</c:v>
                </c:pt>
                <c:pt idx="291">
                  <c:v>1.2283597165833333</c:v>
                </c:pt>
                <c:pt idx="292">
                  <c:v>1.2187789104833335</c:v>
                </c:pt>
                <c:pt idx="293">
                  <c:v>1.2384969576333333</c:v>
                </c:pt>
                <c:pt idx="294">
                  <c:v>1.1905996171000002</c:v>
                </c:pt>
                <c:pt idx="295">
                  <c:v>1.0794666148500001</c:v>
                </c:pt>
                <c:pt idx="296">
                  <c:v>0.88361752945000005</c:v>
                </c:pt>
                <c:pt idx="297">
                  <c:v>0.75010087618333332</c:v>
                </c:pt>
                <c:pt idx="298">
                  <c:v>0.68313513518333335</c:v>
                </c:pt>
                <c:pt idx="299">
                  <c:v>0.68265530144999997</c:v>
                </c:pt>
                <c:pt idx="300">
                  <c:v>0.71979739298333334</c:v>
                </c:pt>
                <c:pt idx="301">
                  <c:v>0.67014706856666673</c:v>
                </c:pt>
                <c:pt idx="302">
                  <c:v>0.68471353783333333</c:v>
                </c:pt>
                <c:pt idx="303">
                  <c:v>0.81112036543333332</c:v>
                </c:pt>
                <c:pt idx="304">
                  <c:v>0.99306934984999995</c:v>
                </c:pt>
                <c:pt idx="305">
                  <c:v>1.1241089071833332</c:v>
                </c:pt>
                <c:pt idx="306">
                  <c:v>1.0774530568666667</c:v>
                </c:pt>
                <c:pt idx="307">
                  <c:v>1.0601621888166666</c:v>
                </c:pt>
                <c:pt idx="308">
                  <c:v>0.97416683861666675</c:v>
                </c:pt>
                <c:pt idx="309">
                  <c:v>0.87804704528333344</c:v>
                </c:pt>
                <c:pt idx="310">
                  <c:v>0.83478217501666663</c:v>
                </c:pt>
                <c:pt idx="311">
                  <c:v>0.96232683548333331</c:v>
                </c:pt>
                <c:pt idx="312">
                  <c:v>1.2010221310666667</c:v>
                </c:pt>
                <c:pt idx="313">
                  <c:v>1.1594671844666669</c:v>
                </c:pt>
                <c:pt idx="314">
                  <c:v>0.91005190973333328</c:v>
                </c:pt>
                <c:pt idx="315">
                  <c:v>0.68498633090000005</c:v>
                </c:pt>
                <c:pt idx="316">
                  <c:v>0.68449965443333338</c:v>
                </c:pt>
                <c:pt idx="317">
                  <c:v>0.72447145978333338</c:v>
                </c:pt>
                <c:pt idx="318">
                  <c:v>0.76186340255000007</c:v>
                </c:pt>
                <c:pt idx="319">
                  <c:v>0.7716499812833334</c:v>
                </c:pt>
                <c:pt idx="320">
                  <c:v>0.84107729578333323</c:v>
                </c:pt>
              </c:numCache>
            </c:numRef>
          </c:yVal>
        </c:ser>
        <c:axId val="88415232"/>
        <c:axId val="88421120"/>
      </c:scatterChart>
      <c:valAx>
        <c:axId val="88415232"/>
        <c:scaling>
          <c:orientation val="minMax"/>
          <c:max val="10.481973999999999"/>
          <c:min val="-1505.6339169999903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" sourceLinked="0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8421120"/>
        <c:crossesAt val="-10000"/>
        <c:crossBetween val="midCat"/>
        <c:majorUnit val="27.818639999999977"/>
        <c:minorUnit val="27.818639999999977"/>
      </c:valAx>
      <c:valAx>
        <c:axId val="88421120"/>
        <c:scaling>
          <c:orientation val="minMax"/>
          <c:max val="2.5"/>
          <c:min val="-0.5"/>
        </c:scaling>
        <c:axPos val="l"/>
        <c:majorGridlines/>
        <c:numFmt formatCode="0.0" sourceLinked="0"/>
        <c:tickLblPos val="nextTo"/>
        <c:crossAx val="88415232"/>
        <c:crossesAt val="-10000000"/>
        <c:crossBetween val="midCat"/>
        <c:majorUnit val="0.5"/>
        <c:minorUnit val="0.1"/>
      </c:valAx>
    </c:plotArea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9355662497089294E-2"/>
          <c:y val="0.11569981233261871"/>
          <c:w val="0.91103716958820458"/>
          <c:h val="0.62482311848423888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numRef>
              <c:f>Data!$AI$3:$AI$973</c:f>
              <c:numCache>
                <c:formatCode>0.000</c:formatCode>
                <c:ptCount val="971"/>
                <c:pt idx="0">
                  <c:v>-1617.9249304197415</c:v>
                </c:pt>
                <c:pt idx="1">
                  <c:v>-1604.0044058394831</c:v>
                </c:pt>
                <c:pt idx="2">
                  <c:v>-1590.0838812592247</c:v>
                </c:pt>
                <c:pt idx="3">
                  <c:v>-1576.1633566789662</c:v>
                </c:pt>
                <c:pt idx="4">
                  <c:v>-1562.2428320987078</c:v>
                </c:pt>
                <c:pt idx="5">
                  <c:v>-1548.3223075184494</c:v>
                </c:pt>
                <c:pt idx="6">
                  <c:v>-1534.401782938191</c:v>
                </c:pt>
                <c:pt idx="7">
                  <c:v>-1520.4812583579326</c:v>
                </c:pt>
                <c:pt idx="8">
                  <c:v>-1506.5607337776742</c:v>
                </c:pt>
                <c:pt idx="9">
                  <c:v>-1492.6402091974157</c:v>
                </c:pt>
                <c:pt idx="10">
                  <c:v>-1478.7196846171573</c:v>
                </c:pt>
                <c:pt idx="11">
                  <c:v>-1464.7991600368989</c:v>
                </c:pt>
                <c:pt idx="12">
                  <c:v>-1450.8786354566405</c:v>
                </c:pt>
                <c:pt idx="13">
                  <c:v>-1436.9581108763821</c:v>
                </c:pt>
                <c:pt idx="14">
                  <c:v>-1423.0375862961237</c:v>
                </c:pt>
                <c:pt idx="15">
                  <c:v>-1409.1170617158652</c:v>
                </c:pt>
                <c:pt idx="16">
                  <c:v>-1395.1965371356068</c:v>
                </c:pt>
                <c:pt idx="17">
                  <c:v>-1381.2760125553484</c:v>
                </c:pt>
                <c:pt idx="18">
                  <c:v>-1367.35548797509</c:v>
                </c:pt>
                <c:pt idx="19">
                  <c:v>-1353.4349633948316</c:v>
                </c:pt>
                <c:pt idx="20">
                  <c:v>-1339.5144388145732</c:v>
                </c:pt>
                <c:pt idx="21">
                  <c:v>-1325.5939142343148</c:v>
                </c:pt>
                <c:pt idx="22">
                  <c:v>-1311.6733896540563</c:v>
                </c:pt>
                <c:pt idx="23">
                  <c:v>-1297.7528650737979</c:v>
                </c:pt>
                <c:pt idx="24">
                  <c:v>-1283.8323404935395</c:v>
                </c:pt>
                <c:pt idx="25">
                  <c:v>-1269.9118159132811</c:v>
                </c:pt>
                <c:pt idx="26">
                  <c:v>-1255.9912913330227</c:v>
                </c:pt>
                <c:pt idx="27">
                  <c:v>-1242.0707667527643</c:v>
                </c:pt>
                <c:pt idx="28">
                  <c:v>-1228.1502421725058</c:v>
                </c:pt>
                <c:pt idx="29">
                  <c:v>-1214.2297175922474</c:v>
                </c:pt>
                <c:pt idx="30">
                  <c:v>-1200.309193011989</c:v>
                </c:pt>
                <c:pt idx="31">
                  <c:v>-1186.3886684317306</c:v>
                </c:pt>
                <c:pt idx="32">
                  <c:v>-1172.4681438514722</c:v>
                </c:pt>
                <c:pt idx="33">
                  <c:v>-1158.5476192712138</c:v>
                </c:pt>
                <c:pt idx="34">
                  <c:v>-1144.6270946909553</c:v>
                </c:pt>
                <c:pt idx="35">
                  <c:v>-1130.7065701106969</c:v>
                </c:pt>
                <c:pt idx="36">
                  <c:v>-1116.7860455304385</c:v>
                </c:pt>
                <c:pt idx="37">
                  <c:v>-1102.8655209501801</c:v>
                </c:pt>
                <c:pt idx="38">
                  <c:v>-1088.9449963699217</c:v>
                </c:pt>
                <c:pt idx="39">
                  <c:v>-1075.0244717896633</c:v>
                </c:pt>
                <c:pt idx="40">
                  <c:v>-1061.1039472094049</c:v>
                </c:pt>
                <c:pt idx="41">
                  <c:v>-1047.1834226291464</c:v>
                </c:pt>
                <c:pt idx="42">
                  <c:v>-1033.262898048888</c:v>
                </c:pt>
                <c:pt idx="43">
                  <c:v>-1019.3423734686296</c:v>
                </c:pt>
                <c:pt idx="44">
                  <c:v>-1005.4218488883712</c:v>
                </c:pt>
                <c:pt idx="45">
                  <c:v>-991.50132430811277</c:v>
                </c:pt>
                <c:pt idx="46">
                  <c:v>-977.58079972785436</c:v>
                </c:pt>
                <c:pt idx="47">
                  <c:v>-963.66027514759594</c:v>
                </c:pt>
                <c:pt idx="48">
                  <c:v>-949.73975056733752</c:v>
                </c:pt>
                <c:pt idx="49">
                  <c:v>-935.81922598707911</c:v>
                </c:pt>
                <c:pt idx="50">
                  <c:v>-921.89870140682069</c:v>
                </c:pt>
                <c:pt idx="51">
                  <c:v>-907.97817682656228</c:v>
                </c:pt>
                <c:pt idx="52">
                  <c:v>-894.05765224630386</c:v>
                </c:pt>
                <c:pt idx="53">
                  <c:v>-880.13712766604544</c:v>
                </c:pt>
                <c:pt idx="54">
                  <c:v>-866.21660308578703</c:v>
                </c:pt>
                <c:pt idx="55">
                  <c:v>-852.29607850552861</c:v>
                </c:pt>
                <c:pt idx="56">
                  <c:v>-838.3755539252702</c:v>
                </c:pt>
                <c:pt idx="57">
                  <c:v>-824.45502934501178</c:v>
                </c:pt>
                <c:pt idx="58">
                  <c:v>-810.53450476475336</c:v>
                </c:pt>
                <c:pt idx="59">
                  <c:v>-796.61398018449495</c:v>
                </c:pt>
                <c:pt idx="60">
                  <c:v>-782.69345560423653</c:v>
                </c:pt>
                <c:pt idx="61">
                  <c:v>-768.77293102397812</c:v>
                </c:pt>
                <c:pt idx="62">
                  <c:v>-754.8524064437197</c:v>
                </c:pt>
                <c:pt idx="63">
                  <c:v>-740.93188186346129</c:v>
                </c:pt>
                <c:pt idx="64">
                  <c:v>-727.01135728320287</c:v>
                </c:pt>
                <c:pt idx="65">
                  <c:v>-713.09083270294445</c:v>
                </c:pt>
                <c:pt idx="66">
                  <c:v>-699.17030812268604</c:v>
                </c:pt>
                <c:pt idx="67">
                  <c:v>-685.24978354242762</c:v>
                </c:pt>
                <c:pt idx="68">
                  <c:v>-671.32925896216921</c:v>
                </c:pt>
                <c:pt idx="69">
                  <c:v>-657.40873438191079</c:v>
                </c:pt>
                <c:pt idx="70">
                  <c:v>-643.48820980165237</c:v>
                </c:pt>
                <c:pt idx="71">
                  <c:v>-629.56768522139396</c:v>
                </c:pt>
                <c:pt idx="72">
                  <c:v>-615.64716064113554</c:v>
                </c:pt>
                <c:pt idx="73">
                  <c:v>-601.72663606087713</c:v>
                </c:pt>
                <c:pt idx="74">
                  <c:v>-587.80611148061871</c:v>
                </c:pt>
                <c:pt idx="75">
                  <c:v>-573.88558690036029</c:v>
                </c:pt>
                <c:pt idx="76">
                  <c:v>-559.96506232010188</c:v>
                </c:pt>
                <c:pt idx="77">
                  <c:v>-546.04453773984346</c:v>
                </c:pt>
                <c:pt idx="78">
                  <c:v>-532.12401315958505</c:v>
                </c:pt>
                <c:pt idx="79">
                  <c:v>-518.20348857932663</c:v>
                </c:pt>
                <c:pt idx="80">
                  <c:v>-504.28296399906822</c:v>
                </c:pt>
                <c:pt idx="81">
                  <c:v>-490.3624394188098</c:v>
                </c:pt>
                <c:pt idx="82">
                  <c:v>-476.44191483855138</c:v>
                </c:pt>
                <c:pt idx="83">
                  <c:v>-462.52139025829297</c:v>
                </c:pt>
                <c:pt idx="84">
                  <c:v>-448.60086567803455</c:v>
                </c:pt>
                <c:pt idx="85">
                  <c:v>-434.68034109777614</c:v>
                </c:pt>
                <c:pt idx="86">
                  <c:v>-420.75981651751772</c:v>
                </c:pt>
                <c:pt idx="87">
                  <c:v>-406.8392919372593</c:v>
                </c:pt>
                <c:pt idx="88">
                  <c:v>-392.91876735700089</c:v>
                </c:pt>
                <c:pt idx="89">
                  <c:v>-378.99824277674247</c:v>
                </c:pt>
                <c:pt idx="90">
                  <c:v>-365.07771819648406</c:v>
                </c:pt>
                <c:pt idx="91">
                  <c:v>-351.15719361622564</c:v>
                </c:pt>
                <c:pt idx="92">
                  <c:v>-337.23666903596722</c:v>
                </c:pt>
                <c:pt idx="93">
                  <c:v>-323.31614445570881</c:v>
                </c:pt>
                <c:pt idx="94">
                  <c:v>-309.39561987545039</c:v>
                </c:pt>
                <c:pt idx="95">
                  <c:v>-295.47509529519198</c:v>
                </c:pt>
                <c:pt idx="96">
                  <c:v>-281.55457071493356</c:v>
                </c:pt>
                <c:pt idx="97">
                  <c:v>-267.63404613467515</c:v>
                </c:pt>
                <c:pt idx="98">
                  <c:v>-253.71352155441676</c:v>
                </c:pt>
                <c:pt idx="99">
                  <c:v>-239.79299697415837</c:v>
                </c:pt>
                <c:pt idx="100">
                  <c:v>-225.87247239389998</c:v>
                </c:pt>
                <c:pt idx="101">
                  <c:v>-211.9519478136416</c:v>
                </c:pt>
                <c:pt idx="102">
                  <c:v>-198.03142323338321</c:v>
                </c:pt>
                <c:pt idx="103">
                  <c:v>-184.11089865312482</c:v>
                </c:pt>
                <c:pt idx="104">
                  <c:v>-170.19037407286643</c:v>
                </c:pt>
                <c:pt idx="105">
                  <c:v>-156.26984949260805</c:v>
                </c:pt>
                <c:pt idx="106">
                  <c:v>-142.34932491234966</c:v>
                </c:pt>
                <c:pt idx="107">
                  <c:v>-128.42880033209127</c:v>
                </c:pt>
                <c:pt idx="108">
                  <c:v>-114.50827575183287</c:v>
                </c:pt>
                <c:pt idx="109">
                  <c:v>-100.58775117157447</c:v>
                </c:pt>
                <c:pt idx="110">
                  <c:v>-86.667226591316066</c:v>
                </c:pt>
                <c:pt idx="111">
                  <c:v>-72.746702011057664</c:v>
                </c:pt>
                <c:pt idx="112">
                  <c:v>-58.826177430799262</c:v>
                </c:pt>
                <c:pt idx="113">
                  <c:v>-44.905652850540861</c:v>
                </c:pt>
                <c:pt idx="114">
                  <c:v>-30.985128270282459</c:v>
                </c:pt>
                <c:pt idx="115">
                  <c:v>-17.064603690024057</c:v>
                </c:pt>
                <c:pt idx="116">
                  <c:v>-3.1440791097656575</c:v>
                </c:pt>
                <c:pt idx="117">
                  <c:v>10.776445470492742</c:v>
                </c:pt>
                <c:pt idx="118">
                  <c:v>24.69697005075114</c:v>
                </c:pt>
                <c:pt idx="119">
                  <c:v>38.617494631009542</c:v>
                </c:pt>
                <c:pt idx="120">
                  <c:v>52.538019211267944</c:v>
                </c:pt>
                <c:pt idx="121">
                  <c:v>66.458543791526338</c:v>
                </c:pt>
              </c:numCache>
            </c:numRef>
          </c:xVal>
          <c:yVal>
            <c:numRef>
              <c:f>Data!$AJ$3:$AJ$973</c:f>
              <c:numCache>
                <c:formatCode>0.000</c:formatCode>
                <c:ptCount val="971"/>
                <c:pt idx="8">
                  <c:v>1.7007532000000001</c:v>
                </c:pt>
                <c:pt idx="9">
                  <c:v>1.1947112314999999</c:v>
                </c:pt>
                <c:pt idx="10">
                  <c:v>1.2584665990000001</c:v>
                </c:pt>
                <c:pt idx="11">
                  <c:v>0.44487470564285714</c:v>
                </c:pt>
                <c:pt idx="12">
                  <c:v>0.62648800457142861</c:v>
                </c:pt>
                <c:pt idx="13">
                  <c:v>0.97649685914285733</c:v>
                </c:pt>
                <c:pt idx="14">
                  <c:v>0.96062597953846141</c:v>
                </c:pt>
                <c:pt idx="15">
                  <c:v>0.99890932764285723</c:v>
                </c:pt>
                <c:pt idx="16">
                  <c:v>1.3875142352857144</c:v>
                </c:pt>
                <c:pt idx="17">
                  <c:v>1.060922452357143</c:v>
                </c:pt>
                <c:pt idx="18">
                  <c:v>0.71170421142857143</c:v>
                </c:pt>
                <c:pt idx="19">
                  <c:v>0.87742110464285727</c:v>
                </c:pt>
                <c:pt idx="20">
                  <c:v>1.2528873494999999</c:v>
                </c:pt>
                <c:pt idx="21">
                  <c:v>1.1883684115000002</c:v>
                </c:pt>
                <c:pt idx="22">
                  <c:v>1.0357725152857142</c:v>
                </c:pt>
                <c:pt idx="23">
                  <c:v>0.97824416950000015</c:v>
                </c:pt>
                <c:pt idx="24">
                  <c:v>0.96534812864285713</c:v>
                </c:pt>
                <c:pt idx="25">
                  <c:v>1.0839763428571429</c:v>
                </c:pt>
                <c:pt idx="26">
                  <c:v>1.1003052451538464</c:v>
                </c:pt>
                <c:pt idx="27">
                  <c:v>0.71418027328571421</c:v>
                </c:pt>
                <c:pt idx="28">
                  <c:v>0.77906454192857144</c:v>
                </c:pt>
                <c:pt idx="29">
                  <c:v>0.42758468108255426</c:v>
                </c:pt>
                <c:pt idx="30">
                  <c:v>9.3392947285714303E-2</c:v>
                </c:pt>
                <c:pt idx="31">
                  <c:v>0.30134399885714286</c:v>
                </c:pt>
                <c:pt idx="32">
                  <c:v>0.73566116950000005</c:v>
                </c:pt>
                <c:pt idx="33">
                  <c:v>0.98615647342857149</c:v>
                </c:pt>
                <c:pt idx="34">
                  <c:v>1.4120686962142857</c:v>
                </c:pt>
                <c:pt idx="35">
                  <c:v>1.025353419142857</c:v>
                </c:pt>
                <c:pt idx="36">
                  <c:v>0.52602995421428578</c:v>
                </c:pt>
                <c:pt idx="37">
                  <c:v>1.0111715455714287</c:v>
                </c:pt>
                <c:pt idx="38">
                  <c:v>1.3576432302857142</c:v>
                </c:pt>
                <c:pt idx="39">
                  <c:v>0.62864774261538459</c:v>
                </c:pt>
                <c:pt idx="40">
                  <c:v>1.1312378009999999</c:v>
                </c:pt>
                <c:pt idx="41">
                  <c:v>0.85254411242857153</c:v>
                </c:pt>
                <c:pt idx="42">
                  <c:v>1.0541176781428574</c:v>
                </c:pt>
                <c:pt idx="43">
                  <c:v>1.0621375608571428</c:v>
                </c:pt>
                <c:pt idx="44">
                  <c:v>0.94534182085714291</c:v>
                </c:pt>
                <c:pt idx="45">
                  <c:v>0.5913319389285715</c:v>
                </c:pt>
                <c:pt idx="46">
                  <c:v>0.74339476671428584</c:v>
                </c:pt>
                <c:pt idx="47">
                  <c:v>1.006627247642857</c:v>
                </c:pt>
                <c:pt idx="48">
                  <c:v>0.98088418185714288</c:v>
                </c:pt>
                <c:pt idx="49">
                  <c:v>0.61151954585714274</c:v>
                </c:pt>
                <c:pt idx="50">
                  <c:v>0.60404161342857143</c:v>
                </c:pt>
                <c:pt idx="51">
                  <c:v>1.2729846850769231</c:v>
                </c:pt>
                <c:pt idx="52">
                  <c:v>0.68402080564285705</c:v>
                </c:pt>
                <c:pt idx="53">
                  <c:v>0.50913139614285707</c:v>
                </c:pt>
                <c:pt idx="54">
                  <c:v>0.88384227335714294</c:v>
                </c:pt>
                <c:pt idx="55">
                  <c:v>1.113074211357143</c:v>
                </c:pt>
                <c:pt idx="56">
                  <c:v>0.85897327057142847</c:v>
                </c:pt>
                <c:pt idx="57">
                  <c:v>0.98904562457142853</c:v>
                </c:pt>
                <c:pt idx="58">
                  <c:v>1.4113576895714286</c:v>
                </c:pt>
                <c:pt idx="59">
                  <c:v>0.62011674185714283</c:v>
                </c:pt>
                <c:pt idx="60">
                  <c:v>0.57792727342857131</c:v>
                </c:pt>
                <c:pt idx="61">
                  <c:v>0.46647857242857149</c:v>
                </c:pt>
                <c:pt idx="62">
                  <c:v>1.3213851122857141</c:v>
                </c:pt>
                <c:pt idx="63">
                  <c:v>1.1230952675714285</c:v>
                </c:pt>
                <c:pt idx="64">
                  <c:v>1.0909122387692309</c:v>
                </c:pt>
                <c:pt idx="65">
                  <c:v>0.94555130749999994</c:v>
                </c:pt>
                <c:pt idx="66">
                  <c:v>0.77096821042857144</c:v>
                </c:pt>
                <c:pt idx="67">
                  <c:v>0.83511980950000009</c:v>
                </c:pt>
                <c:pt idx="68">
                  <c:v>1.5248692495</c:v>
                </c:pt>
                <c:pt idx="69">
                  <c:v>1.7842510190000003</c:v>
                </c:pt>
                <c:pt idx="70">
                  <c:v>1.2858729628571428</c:v>
                </c:pt>
                <c:pt idx="71">
                  <c:v>1.1742796857142859</c:v>
                </c:pt>
                <c:pt idx="72">
                  <c:v>0.88218948957142873</c:v>
                </c:pt>
                <c:pt idx="73">
                  <c:v>1.1119815065714287</c:v>
                </c:pt>
                <c:pt idx="74">
                  <c:v>0.69175068000000006</c:v>
                </c:pt>
                <c:pt idx="75">
                  <c:v>1.325603703785714</c:v>
                </c:pt>
                <c:pt idx="76">
                  <c:v>0.91458801123076927</c:v>
                </c:pt>
                <c:pt idx="77">
                  <c:v>0.72214233235714287</c:v>
                </c:pt>
                <c:pt idx="78">
                  <c:v>0.59073994578571443</c:v>
                </c:pt>
                <c:pt idx="79">
                  <c:v>0.93475115042857149</c:v>
                </c:pt>
                <c:pt idx="80">
                  <c:v>1.0108579381428571</c:v>
                </c:pt>
                <c:pt idx="81">
                  <c:v>1.3228235295000002</c:v>
                </c:pt>
                <c:pt idx="82">
                  <c:v>1.131972421</c:v>
                </c:pt>
                <c:pt idx="83">
                  <c:v>1.0553706638571427</c:v>
                </c:pt>
                <c:pt idx="84">
                  <c:v>1.0846482409999998</c:v>
                </c:pt>
                <c:pt idx="85">
                  <c:v>1.1202670314285714</c:v>
                </c:pt>
                <c:pt idx="86">
                  <c:v>1.4242417942857144</c:v>
                </c:pt>
                <c:pt idx="87">
                  <c:v>0.71113464564285711</c:v>
                </c:pt>
                <c:pt idx="88">
                  <c:v>1.0212283342142858</c:v>
                </c:pt>
                <c:pt idx="89">
                  <c:v>0.96911807807692318</c:v>
                </c:pt>
                <c:pt idx="90">
                  <c:v>1.2826639391428569</c:v>
                </c:pt>
                <c:pt idx="91">
                  <c:v>1.4437881296428567</c:v>
                </c:pt>
                <c:pt idx="92">
                  <c:v>1.0629133732142857</c:v>
                </c:pt>
                <c:pt idx="93">
                  <c:v>0.93408400092857147</c:v>
                </c:pt>
                <c:pt idx="94">
                  <c:v>1.0023577504285712</c:v>
                </c:pt>
                <c:pt idx="95">
                  <c:v>0.93076920078571423</c:v>
                </c:pt>
                <c:pt idx="96">
                  <c:v>0.57503046778571421</c:v>
                </c:pt>
                <c:pt idx="97">
                  <c:v>0.81067620200000001</c:v>
                </c:pt>
                <c:pt idx="98">
                  <c:v>1.1714012485714285</c:v>
                </c:pt>
                <c:pt idx="99">
                  <c:v>0.99545749428571406</c:v>
                </c:pt>
                <c:pt idx="100">
                  <c:v>1.2289200029285716</c:v>
                </c:pt>
                <c:pt idx="101">
                  <c:v>0.77024275035714296</c:v>
                </c:pt>
                <c:pt idx="102">
                  <c:v>0.62808050992307696</c:v>
                </c:pt>
                <c:pt idx="103">
                  <c:v>0.68820203428571414</c:v>
                </c:pt>
                <c:pt idx="104">
                  <c:v>1.2286708391428571</c:v>
                </c:pt>
                <c:pt idx="105">
                  <c:v>1.3579351229285714</c:v>
                </c:pt>
                <c:pt idx="106">
                  <c:v>1.2375149277142854</c:v>
                </c:pt>
                <c:pt idx="107">
                  <c:v>0.88110118371428581</c:v>
                </c:pt>
                <c:pt idx="108">
                  <c:v>0.6801343125</c:v>
                </c:pt>
                <c:pt idx="109">
                  <c:v>0.69297892099999991</c:v>
                </c:pt>
                <c:pt idx="110">
                  <c:v>1.1247706057857143</c:v>
                </c:pt>
                <c:pt idx="111">
                  <c:v>0.97454764185714293</c:v>
                </c:pt>
                <c:pt idx="112">
                  <c:v>0.98245902278571406</c:v>
                </c:pt>
                <c:pt idx="113">
                  <c:v>0.87530118185714312</c:v>
                </c:pt>
                <c:pt idx="114">
                  <c:v>0.73082388923076913</c:v>
                </c:pt>
                <c:pt idx="115">
                  <c:v>0.84020582285714285</c:v>
                </c:pt>
                <c:pt idx="116">
                  <c:v>0.95066983390909099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Data!$AI$3:$AI$973</c:f>
              <c:numCache>
                <c:formatCode>0.000</c:formatCode>
                <c:ptCount val="971"/>
                <c:pt idx="0">
                  <c:v>-1617.9249304197415</c:v>
                </c:pt>
                <c:pt idx="1">
                  <c:v>-1604.0044058394831</c:v>
                </c:pt>
                <c:pt idx="2">
                  <c:v>-1590.0838812592247</c:v>
                </c:pt>
                <c:pt idx="3">
                  <c:v>-1576.1633566789662</c:v>
                </c:pt>
                <c:pt idx="4">
                  <c:v>-1562.2428320987078</c:v>
                </c:pt>
                <c:pt idx="5">
                  <c:v>-1548.3223075184494</c:v>
                </c:pt>
                <c:pt idx="6">
                  <c:v>-1534.401782938191</c:v>
                </c:pt>
                <c:pt idx="7">
                  <c:v>-1520.4812583579326</c:v>
                </c:pt>
                <c:pt idx="8">
                  <c:v>-1506.5607337776742</c:v>
                </c:pt>
                <c:pt idx="9">
                  <c:v>-1492.6402091974157</c:v>
                </c:pt>
                <c:pt idx="10">
                  <c:v>-1478.7196846171573</c:v>
                </c:pt>
                <c:pt idx="11">
                  <c:v>-1464.7991600368989</c:v>
                </c:pt>
                <c:pt idx="12">
                  <c:v>-1450.8786354566405</c:v>
                </c:pt>
                <c:pt idx="13">
                  <c:v>-1436.9581108763821</c:v>
                </c:pt>
                <c:pt idx="14">
                  <c:v>-1423.0375862961237</c:v>
                </c:pt>
                <c:pt idx="15">
                  <c:v>-1409.1170617158652</c:v>
                </c:pt>
                <c:pt idx="16">
                  <c:v>-1395.1965371356068</c:v>
                </c:pt>
                <c:pt idx="17">
                  <c:v>-1381.2760125553484</c:v>
                </c:pt>
                <c:pt idx="18">
                  <c:v>-1367.35548797509</c:v>
                </c:pt>
                <c:pt idx="19">
                  <c:v>-1353.4349633948316</c:v>
                </c:pt>
                <c:pt idx="20">
                  <c:v>-1339.5144388145732</c:v>
                </c:pt>
                <c:pt idx="21">
                  <c:v>-1325.5939142343148</c:v>
                </c:pt>
                <c:pt idx="22">
                  <c:v>-1311.6733896540563</c:v>
                </c:pt>
                <c:pt idx="23">
                  <c:v>-1297.7528650737979</c:v>
                </c:pt>
                <c:pt idx="24">
                  <c:v>-1283.8323404935395</c:v>
                </c:pt>
                <c:pt idx="25">
                  <c:v>-1269.9118159132811</c:v>
                </c:pt>
                <c:pt idx="26">
                  <c:v>-1255.9912913330227</c:v>
                </c:pt>
                <c:pt idx="27">
                  <c:v>-1242.0707667527643</c:v>
                </c:pt>
                <c:pt idx="28">
                  <c:v>-1228.1502421725058</c:v>
                </c:pt>
                <c:pt idx="29">
                  <c:v>-1214.2297175922474</c:v>
                </c:pt>
                <c:pt idx="30">
                  <c:v>-1200.309193011989</c:v>
                </c:pt>
                <c:pt idx="31">
                  <c:v>-1186.3886684317306</c:v>
                </c:pt>
                <c:pt idx="32">
                  <c:v>-1172.4681438514722</c:v>
                </c:pt>
                <c:pt idx="33">
                  <c:v>-1158.5476192712138</c:v>
                </c:pt>
                <c:pt idx="34">
                  <c:v>-1144.6270946909553</c:v>
                </c:pt>
                <c:pt idx="35">
                  <c:v>-1130.7065701106969</c:v>
                </c:pt>
                <c:pt idx="36">
                  <c:v>-1116.7860455304385</c:v>
                </c:pt>
                <c:pt idx="37">
                  <c:v>-1102.8655209501801</c:v>
                </c:pt>
                <c:pt idx="38">
                  <c:v>-1088.9449963699217</c:v>
                </c:pt>
                <c:pt idx="39">
                  <c:v>-1075.0244717896633</c:v>
                </c:pt>
                <c:pt idx="40">
                  <c:v>-1061.1039472094049</c:v>
                </c:pt>
                <c:pt idx="41">
                  <c:v>-1047.1834226291464</c:v>
                </c:pt>
                <c:pt idx="42">
                  <c:v>-1033.262898048888</c:v>
                </c:pt>
                <c:pt idx="43">
                  <c:v>-1019.3423734686296</c:v>
                </c:pt>
                <c:pt idx="44">
                  <c:v>-1005.4218488883712</c:v>
                </c:pt>
                <c:pt idx="45">
                  <c:v>-991.50132430811277</c:v>
                </c:pt>
                <c:pt idx="46">
                  <c:v>-977.58079972785436</c:v>
                </c:pt>
                <c:pt idx="47">
                  <c:v>-963.66027514759594</c:v>
                </c:pt>
                <c:pt idx="48">
                  <c:v>-949.73975056733752</c:v>
                </c:pt>
                <c:pt idx="49">
                  <c:v>-935.81922598707911</c:v>
                </c:pt>
                <c:pt idx="50">
                  <c:v>-921.89870140682069</c:v>
                </c:pt>
                <c:pt idx="51">
                  <c:v>-907.97817682656228</c:v>
                </c:pt>
                <c:pt idx="52">
                  <c:v>-894.05765224630386</c:v>
                </c:pt>
                <c:pt idx="53">
                  <c:v>-880.13712766604544</c:v>
                </c:pt>
                <c:pt idx="54">
                  <c:v>-866.21660308578703</c:v>
                </c:pt>
                <c:pt idx="55">
                  <c:v>-852.29607850552861</c:v>
                </c:pt>
                <c:pt idx="56">
                  <c:v>-838.3755539252702</c:v>
                </c:pt>
                <c:pt idx="57">
                  <c:v>-824.45502934501178</c:v>
                </c:pt>
                <c:pt idx="58">
                  <c:v>-810.53450476475336</c:v>
                </c:pt>
                <c:pt idx="59">
                  <c:v>-796.61398018449495</c:v>
                </c:pt>
                <c:pt idx="60">
                  <c:v>-782.69345560423653</c:v>
                </c:pt>
                <c:pt idx="61">
                  <c:v>-768.77293102397812</c:v>
                </c:pt>
                <c:pt idx="62">
                  <c:v>-754.8524064437197</c:v>
                </c:pt>
                <c:pt idx="63">
                  <c:v>-740.93188186346129</c:v>
                </c:pt>
                <c:pt idx="64">
                  <c:v>-727.01135728320287</c:v>
                </c:pt>
                <c:pt idx="65">
                  <c:v>-713.09083270294445</c:v>
                </c:pt>
                <c:pt idx="66">
                  <c:v>-699.17030812268604</c:v>
                </c:pt>
                <c:pt idx="67">
                  <c:v>-685.24978354242762</c:v>
                </c:pt>
                <c:pt idx="68">
                  <c:v>-671.32925896216921</c:v>
                </c:pt>
                <c:pt idx="69">
                  <c:v>-657.40873438191079</c:v>
                </c:pt>
                <c:pt idx="70">
                  <c:v>-643.48820980165237</c:v>
                </c:pt>
                <c:pt idx="71">
                  <c:v>-629.56768522139396</c:v>
                </c:pt>
                <c:pt idx="72">
                  <c:v>-615.64716064113554</c:v>
                </c:pt>
                <c:pt idx="73">
                  <c:v>-601.72663606087713</c:v>
                </c:pt>
                <c:pt idx="74">
                  <c:v>-587.80611148061871</c:v>
                </c:pt>
                <c:pt idx="75">
                  <c:v>-573.88558690036029</c:v>
                </c:pt>
                <c:pt idx="76">
                  <c:v>-559.96506232010188</c:v>
                </c:pt>
                <c:pt idx="77">
                  <c:v>-546.04453773984346</c:v>
                </c:pt>
                <c:pt idx="78">
                  <c:v>-532.12401315958505</c:v>
                </c:pt>
                <c:pt idx="79">
                  <c:v>-518.20348857932663</c:v>
                </c:pt>
                <c:pt idx="80">
                  <c:v>-504.28296399906822</c:v>
                </c:pt>
                <c:pt idx="81">
                  <c:v>-490.3624394188098</c:v>
                </c:pt>
                <c:pt idx="82">
                  <c:v>-476.44191483855138</c:v>
                </c:pt>
                <c:pt idx="83">
                  <c:v>-462.52139025829297</c:v>
                </c:pt>
                <c:pt idx="84">
                  <c:v>-448.60086567803455</c:v>
                </c:pt>
                <c:pt idx="85">
                  <c:v>-434.68034109777614</c:v>
                </c:pt>
                <c:pt idx="86">
                  <c:v>-420.75981651751772</c:v>
                </c:pt>
                <c:pt idx="87">
                  <c:v>-406.8392919372593</c:v>
                </c:pt>
                <c:pt idx="88">
                  <c:v>-392.91876735700089</c:v>
                </c:pt>
                <c:pt idx="89">
                  <c:v>-378.99824277674247</c:v>
                </c:pt>
                <c:pt idx="90">
                  <c:v>-365.07771819648406</c:v>
                </c:pt>
                <c:pt idx="91">
                  <c:v>-351.15719361622564</c:v>
                </c:pt>
                <c:pt idx="92">
                  <c:v>-337.23666903596722</c:v>
                </c:pt>
                <c:pt idx="93">
                  <c:v>-323.31614445570881</c:v>
                </c:pt>
                <c:pt idx="94">
                  <c:v>-309.39561987545039</c:v>
                </c:pt>
                <c:pt idx="95">
                  <c:v>-295.47509529519198</c:v>
                </c:pt>
                <c:pt idx="96">
                  <c:v>-281.55457071493356</c:v>
                </c:pt>
                <c:pt idx="97">
                  <c:v>-267.63404613467515</c:v>
                </c:pt>
                <c:pt idx="98">
                  <c:v>-253.71352155441676</c:v>
                </c:pt>
                <c:pt idx="99">
                  <c:v>-239.79299697415837</c:v>
                </c:pt>
                <c:pt idx="100">
                  <c:v>-225.87247239389998</c:v>
                </c:pt>
                <c:pt idx="101">
                  <c:v>-211.9519478136416</c:v>
                </c:pt>
                <c:pt idx="102">
                  <c:v>-198.03142323338321</c:v>
                </c:pt>
                <c:pt idx="103">
                  <c:v>-184.11089865312482</c:v>
                </c:pt>
                <c:pt idx="104">
                  <c:v>-170.19037407286643</c:v>
                </c:pt>
                <c:pt idx="105">
                  <c:v>-156.26984949260805</c:v>
                </c:pt>
                <c:pt idx="106">
                  <c:v>-142.34932491234966</c:v>
                </c:pt>
                <c:pt idx="107">
                  <c:v>-128.42880033209127</c:v>
                </c:pt>
                <c:pt idx="108">
                  <c:v>-114.50827575183287</c:v>
                </c:pt>
                <c:pt idx="109">
                  <c:v>-100.58775117157447</c:v>
                </c:pt>
                <c:pt idx="110">
                  <c:v>-86.667226591316066</c:v>
                </c:pt>
                <c:pt idx="111">
                  <c:v>-72.746702011057664</c:v>
                </c:pt>
                <c:pt idx="112">
                  <c:v>-58.826177430799262</c:v>
                </c:pt>
                <c:pt idx="113">
                  <c:v>-44.905652850540861</c:v>
                </c:pt>
                <c:pt idx="114">
                  <c:v>-30.985128270282459</c:v>
                </c:pt>
                <c:pt idx="115">
                  <c:v>-17.064603690024057</c:v>
                </c:pt>
                <c:pt idx="116">
                  <c:v>-3.1440791097656575</c:v>
                </c:pt>
                <c:pt idx="117">
                  <c:v>10.776445470492742</c:v>
                </c:pt>
                <c:pt idx="118">
                  <c:v>24.69697005075114</c:v>
                </c:pt>
                <c:pt idx="119">
                  <c:v>38.617494631009542</c:v>
                </c:pt>
                <c:pt idx="120">
                  <c:v>52.538019211267944</c:v>
                </c:pt>
                <c:pt idx="121">
                  <c:v>66.458543791526338</c:v>
                </c:pt>
              </c:numCache>
            </c:numRef>
          </c:xVal>
          <c:yVal>
            <c:numRef>
              <c:f>Data!$AK$3:$AK$973</c:f>
              <c:numCache>
                <c:formatCode>0.000</c:formatCode>
                <c:ptCount val="971"/>
                <c:pt idx="12">
                  <c:v>0.68261985645238099</c:v>
                </c:pt>
                <c:pt idx="13">
                  <c:v>0.85453694775091582</c:v>
                </c:pt>
                <c:pt idx="14">
                  <c:v>0.97867738877472521</c:v>
                </c:pt>
                <c:pt idx="15">
                  <c:v>1.1156831808223444</c:v>
                </c:pt>
                <c:pt idx="16">
                  <c:v>1.1491153384285715</c:v>
                </c:pt>
                <c:pt idx="17">
                  <c:v>1.0533802996904764</c:v>
                </c:pt>
                <c:pt idx="18">
                  <c:v>0.8833492561428572</c:v>
                </c:pt>
                <c:pt idx="19">
                  <c:v>0.94733755519047624</c:v>
                </c:pt>
                <c:pt idx="20">
                  <c:v>1.1062256218809523</c:v>
                </c:pt>
                <c:pt idx="21">
                  <c:v>1.1590094254285714</c:v>
                </c:pt>
                <c:pt idx="22">
                  <c:v>1.0674616987619048</c:v>
                </c:pt>
                <c:pt idx="23">
                  <c:v>0.99312160447619036</c:v>
                </c:pt>
                <c:pt idx="24">
                  <c:v>1.0091895470000001</c:v>
                </c:pt>
                <c:pt idx="25">
                  <c:v>1.0498765722179488</c:v>
                </c:pt>
                <c:pt idx="26">
                  <c:v>0.96615395376556801</c:v>
                </c:pt>
                <c:pt idx="27">
                  <c:v>0.86451668678937732</c:v>
                </c:pt>
                <c:pt idx="28">
                  <c:v>0.64027649876561332</c:v>
                </c:pt>
                <c:pt idx="29">
                  <c:v>0.43334739009894663</c:v>
                </c:pt>
                <c:pt idx="30">
                  <c:v>0.27410720907513714</c:v>
                </c:pt>
                <c:pt idx="31">
                  <c:v>0.37679937188095236</c:v>
                </c:pt>
                <c:pt idx="32">
                  <c:v>0.67438721392857148</c:v>
                </c:pt>
                <c:pt idx="33">
                  <c:v>1.0446287797142857</c:v>
                </c:pt>
                <c:pt idx="34">
                  <c:v>1.1411928629285715</c:v>
                </c:pt>
                <c:pt idx="35">
                  <c:v>0.98781735652380942</c:v>
                </c:pt>
                <c:pt idx="36">
                  <c:v>0.85418497297619067</c:v>
                </c:pt>
                <c:pt idx="37">
                  <c:v>0.96494824335714302</c:v>
                </c:pt>
                <c:pt idx="38">
                  <c:v>0.99915417282417585</c:v>
                </c:pt>
                <c:pt idx="39">
                  <c:v>1.0391762579670329</c:v>
                </c:pt>
                <c:pt idx="40">
                  <c:v>0.8708098853479852</c:v>
                </c:pt>
                <c:pt idx="41">
                  <c:v>1.0126331971904763</c:v>
                </c:pt>
                <c:pt idx="42">
                  <c:v>0.98959978380952396</c:v>
                </c:pt>
                <c:pt idx="43">
                  <c:v>1.0205323532857145</c:v>
                </c:pt>
                <c:pt idx="44">
                  <c:v>0.8662704402142859</c:v>
                </c:pt>
                <c:pt idx="45">
                  <c:v>0.76002284216666671</c:v>
                </c:pt>
                <c:pt idx="46">
                  <c:v>0.78045131776190468</c:v>
                </c:pt>
                <c:pt idx="47">
                  <c:v>0.91030206540476188</c:v>
                </c:pt>
                <c:pt idx="48">
                  <c:v>0.86634365845238082</c:v>
                </c:pt>
                <c:pt idx="49">
                  <c:v>0.73214844704761906</c:v>
                </c:pt>
                <c:pt idx="50">
                  <c:v>0.82951528145421227</c:v>
                </c:pt>
                <c:pt idx="51">
                  <c:v>0.85368236804945052</c:v>
                </c:pt>
                <c:pt idx="52">
                  <c:v>0.8220456289542124</c:v>
                </c:pt>
                <c:pt idx="53">
                  <c:v>0.69233149171428565</c:v>
                </c:pt>
                <c:pt idx="54">
                  <c:v>0.83534929361904764</c:v>
                </c:pt>
                <c:pt idx="55">
                  <c:v>0.95196325176190477</c:v>
                </c:pt>
                <c:pt idx="56">
                  <c:v>0.98703103549999993</c:v>
                </c:pt>
                <c:pt idx="57">
                  <c:v>1.0864588615714286</c:v>
                </c:pt>
                <c:pt idx="58">
                  <c:v>1.0068400186666666</c:v>
                </c:pt>
                <c:pt idx="59">
                  <c:v>0.86980056828571417</c:v>
                </c:pt>
                <c:pt idx="60">
                  <c:v>0.55484086257142851</c:v>
                </c:pt>
                <c:pt idx="61">
                  <c:v>0.78859698604761908</c:v>
                </c:pt>
                <c:pt idx="62">
                  <c:v>0.97031965076190474</c:v>
                </c:pt>
                <c:pt idx="63">
                  <c:v>1.1784642062087911</c:v>
                </c:pt>
                <c:pt idx="64">
                  <c:v>1.0531862712802198</c:v>
                </c:pt>
                <c:pt idx="65">
                  <c:v>0.93581058556593411</c:v>
                </c:pt>
                <c:pt idx="66">
                  <c:v>0.85054644247619049</c:v>
                </c:pt>
                <c:pt idx="67">
                  <c:v>1.0436524231428572</c:v>
                </c:pt>
                <c:pt idx="68">
                  <c:v>1.3814133593333333</c:v>
                </c:pt>
                <c:pt idx="69">
                  <c:v>1.5316644104523809</c:v>
                </c:pt>
                <c:pt idx="70">
                  <c:v>1.4148012225238096</c:v>
                </c:pt>
                <c:pt idx="71">
                  <c:v>1.1141140460476191</c:v>
                </c:pt>
                <c:pt idx="72">
                  <c:v>1.0561502272857144</c:v>
                </c:pt>
                <c:pt idx="73">
                  <c:v>0.89530722538095253</c:v>
                </c:pt>
                <c:pt idx="74">
                  <c:v>1.0431119634523809</c:v>
                </c:pt>
                <c:pt idx="75">
                  <c:v>0.97731413167216108</c:v>
                </c:pt>
                <c:pt idx="76">
                  <c:v>0.98744468245787542</c:v>
                </c:pt>
                <c:pt idx="77">
                  <c:v>0.74249009645787556</c:v>
                </c:pt>
                <c:pt idx="78">
                  <c:v>0.74921114285714285</c:v>
                </c:pt>
                <c:pt idx="79">
                  <c:v>0.84544967811904781</c:v>
                </c:pt>
                <c:pt idx="80">
                  <c:v>1.0894775393571428</c:v>
                </c:pt>
                <c:pt idx="81">
                  <c:v>1.1552179628809525</c:v>
                </c:pt>
                <c:pt idx="82">
                  <c:v>1.1700555381190476</c:v>
                </c:pt>
                <c:pt idx="83">
                  <c:v>1.0906637752857142</c:v>
                </c:pt>
                <c:pt idx="84">
                  <c:v>1.0867619787619047</c:v>
                </c:pt>
                <c:pt idx="85">
                  <c:v>1.2097190222380951</c:v>
                </c:pt>
                <c:pt idx="86">
                  <c:v>1.0852144904523808</c:v>
                </c:pt>
                <c:pt idx="87">
                  <c:v>1.0522015913809526</c:v>
                </c:pt>
                <c:pt idx="88">
                  <c:v>0.90049368597802204</c:v>
                </c:pt>
                <c:pt idx="89">
                  <c:v>1.0910034504780219</c:v>
                </c:pt>
                <c:pt idx="90">
                  <c:v>1.2318567156208788</c:v>
                </c:pt>
                <c:pt idx="91">
                  <c:v>1.2631218139999998</c:v>
                </c:pt>
                <c:pt idx="92">
                  <c:v>1.1469285012619046</c:v>
                </c:pt>
                <c:pt idx="93">
                  <c:v>0.99978504152380943</c:v>
                </c:pt>
                <c:pt idx="94">
                  <c:v>0.95573698404761898</c:v>
                </c:pt>
                <c:pt idx="95">
                  <c:v>0.83605247299999996</c:v>
                </c:pt>
                <c:pt idx="96">
                  <c:v>0.7721586235238096</c:v>
                </c:pt>
                <c:pt idx="97">
                  <c:v>0.85236930611904749</c:v>
                </c:pt>
                <c:pt idx="98">
                  <c:v>0.99251164828571425</c:v>
                </c:pt>
                <c:pt idx="99">
                  <c:v>1.1319262485952379</c:v>
                </c:pt>
                <c:pt idx="100">
                  <c:v>0.99820674919047614</c:v>
                </c:pt>
                <c:pt idx="101">
                  <c:v>0.87574775440293051</c:v>
                </c:pt>
                <c:pt idx="102">
                  <c:v>0.69550843152197805</c:v>
                </c:pt>
                <c:pt idx="103">
                  <c:v>0.84831779445054944</c:v>
                </c:pt>
                <c:pt idx="104">
                  <c:v>1.0916026654523809</c:v>
                </c:pt>
                <c:pt idx="105">
                  <c:v>1.2747069632619046</c:v>
                </c:pt>
                <c:pt idx="106">
                  <c:v>1.1588504114523808</c:v>
                </c:pt>
                <c:pt idx="107">
                  <c:v>0.93291680797619037</c:v>
                </c:pt>
                <c:pt idx="108">
                  <c:v>0.75140480573809521</c:v>
                </c:pt>
                <c:pt idx="109">
                  <c:v>0.83262794642857141</c:v>
                </c:pt>
                <c:pt idx="110">
                  <c:v>0.93076572288095238</c:v>
                </c:pt>
                <c:pt idx="111">
                  <c:v>1.0272590901428571</c:v>
                </c:pt>
                <c:pt idx="112">
                  <c:v>0.94410261549999996</c:v>
                </c:pt>
              </c:numCache>
            </c:numRef>
          </c:yVal>
        </c:ser>
        <c:axId val="88880256"/>
        <c:axId val="88881792"/>
      </c:scatterChart>
      <c:valAx>
        <c:axId val="88880256"/>
        <c:scaling>
          <c:orientation val="minMax"/>
          <c:max val="38.300614000000003"/>
          <c:min val="-1505.6339169999897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.0" sourceLinked="0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8881792"/>
        <c:crossesAt val="-10000"/>
        <c:crossBetween val="midCat"/>
        <c:majorUnit val="83.455920000000006"/>
        <c:minorUnit val="83.455920000000006"/>
      </c:valAx>
      <c:valAx>
        <c:axId val="88881792"/>
        <c:scaling>
          <c:orientation val="minMax"/>
          <c:max val="2"/>
          <c:min val="0"/>
        </c:scaling>
        <c:axPos val="l"/>
        <c:majorGridlines/>
        <c:numFmt formatCode="0.0" sourceLinked="0"/>
        <c:tickLblPos val="nextTo"/>
        <c:crossAx val="88880256"/>
        <c:crossesAt val="-10000000"/>
        <c:crossBetween val="midCat"/>
        <c:majorUnit val="0.5"/>
        <c:minorUnit val="0.1"/>
      </c:valAx>
    </c:plotArea>
    <c:plotVisOnly val="1"/>
  </c:chart>
  <c:printSettings>
    <c:headerFooter/>
    <c:pageMargins b="0.750000000000004" l="0.70000000000000062" r="0.70000000000000062" t="0.75000000000000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45808758568042"/>
          <c:y val="0.17676851462269524"/>
          <c:w val="0.86663295389009065"/>
          <c:h val="0.59428876733919711"/>
        </c:manualLayout>
      </c:layout>
      <c:scatterChart>
        <c:scatterStyle val="lineMarker"/>
        <c:ser>
          <c:idx val="1"/>
          <c:order val="0"/>
          <c:tx>
            <c:v>Data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Data!$AI$3:$AI$973</c:f>
              <c:numCache>
                <c:formatCode>0.000</c:formatCode>
                <c:ptCount val="971"/>
                <c:pt idx="0">
                  <c:v>-1617.9249304197415</c:v>
                </c:pt>
                <c:pt idx="1">
                  <c:v>-1604.0044058394831</c:v>
                </c:pt>
                <c:pt idx="2">
                  <c:v>-1590.0838812592247</c:v>
                </c:pt>
                <c:pt idx="3">
                  <c:v>-1576.1633566789662</c:v>
                </c:pt>
                <c:pt idx="4">
                  <c:v>-1562.2428320987078</c:v>
                </c:pt>
                <c:pt idx="5">
                  <c:v>-1548.3223075184494</c:v>
                </c:pt>
                <c:pt idx="6">
                  <c:v>-1534.401782938191</c:v>
                </c:pt>
                <c:pt idx="7">
                  <c:v>-1520.4812583579326</c:v>
                </c:pt>
                <c:pt idx="8">
                  <c:v>-1506.5607337776742</c:v>
                </c:pt>
                <c:pt idx="9">
                  <c:v>-1492.6402091974157</c:v>
                </c:pt>
                <c:pt idx="10">
                  <c:v>-1478.7196846171573</c:v>
                </c:pt>
                <c:pt idx="11">
                  <c:v>-1464.7991600368989</c:v>
                </c:pt>
                <c:pt idx="12">
                  <c:v>-1450.8786354566405</c:v>
                </c:pt>
                <c:pt idx="13">
                  <c:v>-1436.9581108763821</c:v>
                </c:pt>
                <c:pt idx="14">
                  <c:v>-1423.0375862961237</c:v>
                </c:pt>
                <c:pt idx="15">
                  <c:v>-1409.1170617158652</c:v>
                </c:pt>
                <c:pt idx="16">
                  <c:v>-1395.1965371356068</c:v>
                </c:pt>
                <c:pt idx="17">
                  <c:v>-1381.2760125553484</c:v>
                </c:pt>
                <c:pt idx="18">
                  <c:v>-1367.35548797509</c:v>
                </c:pt>
                <c:pt idx="19">
                  <c:v>-1353.4349633948316</c:v>
                </c:pt>
                <c:pt idx="20">
                  <c:v>-1339.5144388145732</c:v>
                </c:pt>
                <c:pt idx="21">
                  <c:v>-1325.5939142343148</c:v>
                </c:pt>
                <c:pt idx="22">
                  <c:v>-1311.6733896540563</c:v>
                </c:pt>
                <c:pt idx="23">
                  <c:v>-1297.7528650737979</c:v>
                </c:pt>
                <c:pt idx="24">
                  <c:v>-1283.8323404935395</c:v>
                </c:pt>
                <c:pt idx="25">
                  <c:v>-1269.9118159132811</c:v>
                </c:pt>
                <c:pt idx="26">
                  <c:v>-1255.9912913330227</c:v>
                </c:pt>
                <c:pt idx="27">
                  <c:v>-1242.0707667527643</c:v>
                </c:pt>
                <c:pt idx="28">
                  <c:v>-1228.1502421725058</c:v>
                </c:pt>
                <c:pt idx="29">
                  <c:v>-1214.2297175922474</c:v>
                </c:pt>
                <c:pt idx="30">
                  <c:v>-1200.309193011989</c:v>
                </c:pt>
                <c:pt idx="31">
                  <c:v>-1186.3886684317306</c:v>
                </c:pt>
                <c:pt idx="32">
                  <c:v>-1172.4681438514722</c:v>
                </c:pt>
                <c:pt idx="33">
                  <c:v>-1158.5476192712138</c:v>
                </c:pt>
                <c:pt idx="34">
                  <c:v>-1144.6270946909553</c:v>
                </c:pt>
                <c:pt idx="35">
                  <c:v>-1130.7065701106969</c:v>
                </c:pt>
                <c:pt idx="36">
                  <c:v>-1116.7860455304385</c:v>
                </c:pt>
                <c:pt idx="37">
                  <c:v>-1102.8655209501801</c:v>
                </c:pt>
                <c:pt idx="38">
                  <c:v>-1088.9449963699217</c:v>
                </c:pt>
                <c:pt idx="39">
                  <c:v>-1075.0244717896633</c:v>
                </c:pt>
                <c:pt idx="40">
                  <c:v>-1061.1039472094049</c:v>
                </c:pt>
                <c:pt idx="41">
                  <c:v>-1047.1834226291464</c:v>
                </c:pt>
                <c:pt idx="42">
                  <c:v>-1033.262898048888</c:v>
                </c:pt>
                <c:pt idx="43">
                  <c:v>-1019.3423734686296</c:v>
                </c:pt>
                <c:pt idx="44">
                  <c:v>-1005.4218488883712</c:v>
                </c:pt>
                <c:pt idx="45">
                  <c:v>-991.50132430811277</c:v>
                </c:pt>
                <c:pt idx="46">
                  <c:v>-977.58079972785436</c:v>
                </c:pt>
                <c:pt idx="47">
                  <c:v>-963.66027514759594</c:v>
                </c:pt>
                <c:pt idx="48">
                  <c:v>-949.73975056733752</c:v>
                </c:pt>
                <c:pt idx="49">
                  <c:v>-935.81922598707911</c:v>
                </c:pt>
                <c:pt idx="50">
                  <c:v>-921.89870140682069</c:v>
                </c:pt>
                <c:pt idx="51">
                  <c:v>-907.97817682656228</c:v>
                </c:pt>
                <c:pt idx="52">
                  <c:v>-894.05765224630386</c:v>
                </c:pt>
                <c:pt idx="53">
                  <c:v>-880.13712766604544</c:v>
                </c:pt>
                <c:pt idx="54">
                  <c:v>-866.21660308578703</c:v>
                </c:pt>
                <c:pt idx="55">
                  <c:v>-852.29607850552861</c:v>
                </c:pt>
                <c:pt idx="56">
                  <c:v>-838.3755539252702</c:v>
                </c:pt>
                <c:pt idx="57">
                  <c:v>-824.45502934501178</c:v>
                </c:pt>
                <c:pt idx="58">
                  <c:v>-810.53450476475336</c:v>
                </c:pt>
                <c:pt idx="59">
                  <c:v>-796.61398018449495</c:v>
                </c:pt>
                <c:pt idx="60">
                  <c:v>-782.69345560423653</c:v>
                </c:pt>
                <c:pt idx="61">
                  <c:v>-768.77293102397812</c:v>
                </c:pt>
                <c:pt idx="62">
                  <c:v>-754.8524064437197</c:v>
                </c:pt>
                <c:pt idx="63">
                  <c:v>-740.93188186346129</c:v>
                </c:pt>
                <c:pt idx="64">
                  <c:v>-727.01135728320287</c:v>
                </c:pt>
                <c:pt idx="65">
                  <c:v>-713.09083270294445</c:v>
                </c:pt>
                <c:pt idx="66">
                  <c:v>-699.17030812268604</c:v>
                </c:pt>
                <c:pt idx="67">
                  <c:v>-685.24978354242762</c:v>
                </c:pt>
                <c:pt idx="68">
                  <c:v>-671.32925896216921</c:v>
                </c:pt>
                <c:pt idx="69">
                  <c:v>-657.40873438191079</c:v>
                </c:pt>
                <c:pt idx="70">
                  <c:v>-643.48820980165237</c:v>
                </c:pt>
                <c:pt idx="71">
                  <c:v>-629.56768522139396</c:v>
                </c:pt>
                <c:pt idx="72">
                  <c:v>-615.64716064113554</c:v>
                </c:pt>
                <c:pt idx="73">
                  <c:v>-601.72663606087713</c:v>
                </c:pt>
                <c:pt idx="74">
                  <c:v>-587.80611148061871</c:v>
                </c:pt>
                <c:pt idx="75">
                  <c:v>-573.88558690036029</c:v>
                </c:pt>
                <c:pt idx="76">
                  <c:v>-559.96506232010188</c:v>
                </c:pt>
                <c:pt idx="77">
                  <c:v>-546.04453773984346</c:v>
                </c:pt>
                <c:pt idx="78">
                  <c:v>-532.12401315958505</c:v>
                </c:pt>
                <c:pt idx="79">
                  <c:v>-518.20348857932663</c:v>
                </c:pt>
                <c:pt idx="80">
                  <c:v>-504.28296399906822</c:v>
                </c:pt>
                <c:pt idx="81">
                  <c:v>-490.3624394188098</c:v>
                </c:pt>
                <c:pt idx="82">
                  <c:v>-476.44191483855138</c:v>
                </c:pt>
                <c:pt idx="83">
                  <c:v>-462.52139025829297</c:v>
                </c:pt>
                <c:pt idx="84">
                  <c:v>-448.60086567803455</c:v>
                </c:pt>
                <c:pt idx="85">
                  <c:v>-434.68034109777614</c:v>
                </c:pt>
                <c:pt idx="86">
                  <c:v>-420.75981651751772</c:v>
                </c:pt>
                <c:pt idx="87">
                  <c:v>-406.8392919372593</c:v>
                </c:pt>
                <c:pt idx="88">
                  <c:v>-392.91876735700089</c:v>
                </c:pt>
                <c:pt idx="89">
                  <c:v>-378.99824277674247</c:v>
                </c:pt>
                <c:pt idx="90">
                  <c:v>-365.07771819648406</c:v>
                </c:pt>
                <c:pt idx="91">
                  <c:v>-351.15719361622564</c:v>
                </c:pt>
                <c:pt idx="92">
                  <c:v>-337.23666903596722</c:v>
                </c:pt>
                <c:pt idx="93">
                  <c:v>-323.31614445570881</c:v>
                </c:pt>
                <c:pt idx="94">
                  <c:v>-309.39561987545039</c:v>
                </c:pt>
                <c:pt idx="95">
                  <c:v>-295.47509529519198</c:v>
                </c:pt>
                <c:pt idx="96">
                  <c:v>-281.55457071493356</c:v>
                </c:pt>
                <c:pt idx="97">
                  <c:v>-267.63404613467515</c:v>
                </c:pt>
                <c:pt idx="98">
                  <c:v>-253.71352155441676</c:v>
                </c:pt>
                <c:pt idx="99">
                  <c:v>-239.79299697415837</c:v>
                </c:pt>
                <c:pt idx="100">
                  <c:v>-225.87247239389998</c:v>
                </c:pt>
                <c:pt idx="101">
                  <c:v>-211.9519478136416</c:v>
                </c:pt>
                <c:pt idx="102">
                  <c:v>-198.03142323338321</c:v>
                </c:pt>
                <c:pt idx="103">
                  <c:v>-184.11089865312482</c:v>
                </c:pt>
                <c:pt idx="104">
                  <c:v>-170.19037407286643</c:v>
                </c:pt>
                <c:pt idx="105">
                  <c:v>-156.26984949260805</c:v>
                </c:pt>
                <c:pt idx="106">
                  <c:v>-142.34932491234966</c:v>
                </c:pt>
                <c:pt idx="107">
                  <c:v>-128.42880033209127</c:v>
                </c:pt>
                <c:pt idx="108">
                  <c:v>-114.50827575183287</c:v>
                </c:pt>
                <c:pt idx="109">
                  <c:v>-100.58775117157447</c:v>
                </c:pt>
                <c:pt idx="110">
                  <c:v>-86.667226591316066</c:v>
                </c:pt>
                <c:pt idx="111">
                  <c:v>-72.746702011057664</c:v>
                </c:pt>
                <c:pt idx="112">
                  <c:v>-58.826177430799262</c:v>
                </c:pt>
                <c:pt idx="113">
                  <c:v>-44.905652850540861</c:v>
                </c:pt>
                <c:pt idx="114">
                  <c:v>-30.985128270282459</c:v>
                </c:pt>
                <c:pt idx="115">
                  <c:v>-17.064603690024057</c:v>
                </c:pt>
                <c:pt idx="116">
                  <c:v>-3.1440791097656575</c:v>
                </c:pt>
                <c:pt idx="117">
                  <c:v>10.776445470492742</c:v>
                </c:pt>
                <c:pt idx="118">
                  <c:v>24.69697005075114</c:v>
                </c:pt>
                <c:pt idx="119">
                  <c:v>38.617494631009542</c:v>
                </c:pt>
                <c:pt idx="120">
                  <c:v>52.538019211267944</c:v>
                </c:pt>
                <c:pt idx="121">
                  <c:v>66.458543791526338</c:v>
                </c:pt>
              </c:numCache>
            </c:numRef>
          </c:xVal>
          <c:yVal>
            <c:numRef>
              <c:f>Data!$AN$3:$AN$973</c:f>
              <c:numCache>
                <c:formatCode>General</c:formatCode>
                <c:ptCount val="971"/>
                <c:pt idx="12" formatCode="0.000">
                  <c:v>0.43449423346459082</c:v>
                </c:pt>
                <c:pt idx="13" formatCode="0.000">
                  <c:v>1.3393073599511585E-2</c:v>
                </c:pt>
                <c:pt idx="14" formatCode="0.000">
                  <c:v>-2.4403493470695592E-2</c:v>
                </c:pt>
                <c:pt idx="15" formatCode="0.000">
                  <c:v>-0.10502522983699614</c:v>
                </c:pt>
                <c:pt idx="16" formatCode="0.000">
                  <c:v>-0.40385095482905975</c:v>
                </c:pt>
                <c:pt idx="17" formatCode="0.000">
                  <c:v>-1.4828015575091502E-2</c:v>
                </c:pt>
                <c:pt idx="18" formatCode="0.000">
                  <c:v>0.34097640936935303</c:v>
                </c:pt>
                <c:pt idx="19" formatCode="0.000">
                  <c:v>0.17721709281746012</c:v>
                </c:pt>
                <c:pt idx="20" formatCode="0.000">
                  <c:v>-0.20197817415079355</c:v>
                </c:pt>
                <c:pt idx="21" formatCode="0.000">
                  <c:v>-0.17118566864285722</c:v>
                </c:pt>
                <c:pt idx="22" formatCode="0.000">
                  <c:v>-1.4213906562271061E-2</c:v>
                </c:pt>
                <c:pt idx="23" formatCode="0.000">
                  <c:v>4.3589557207570184E-2</c:v>
                </c:pt>
                <c:pt idx="24" formatCode="0.000">
                  <c:v>4.5557091096459112E-2</c:v>
                </c:pt>
                <c:pt idx="25" formatCode="0.000">
                  <c:v>-0.16477141960865416</c:v>
                </c:pt>
                <c:pt idx="26" formatCode="0.000">
                  <c:v>-0.30276426237361143</c:v>
                </c:pt>
                <c:pt idx="27" formatCode="0.000">
                  <c:v>1.7575410024572857E-3</c:v>
                </c:pt>
                <c:pt idx="28" formatCode="0.000">
                  <c:v>-9.0080394307066491E-2</c:v>
                </c:pt>
                <c:pt idx="29" formatCode="0.000">
                  <c:v>0.26371150484847444</c:v>
                </c:pt>
                <c:pt idx="30" formatCode="0.000">
                  <c:v>0.63435794457388572</c:v>
                </c:pt>
                <c:pt idx="31" formatCode="0.000">
                  <c:v>0.41807891233456967</c:v>
                </c:pt>
                <c:pt idx="32" formatCode="0.000">
                  <c:v>-3.7143849316224165E-2</c:v>
                </c:pt>
                <c:pt idx="33" formatCode="0.000">
                  <c:v>-0.2618494861733669</c:v>
                </c:pt>
                <c:pt idx="34" formatCode="0.000">
                  <c:v>-0.58442187015873004</c:v>
                </c:pt>
                <c:pt idx="35" formatCode="0.000">
                  <c:v>-0.13823383805067135</c:v>
                </c:pt>
                <c:pt idx="36" formatCode="0.000">
                  <c:v>0.45330004933821721</c:v>
                </c:pt>
                <c:pt idx="37" formatCode="0.000">
                  <c:v>-1.8854548360195622E-2</c:v>
                </c:pt>
                <c:pt idx="38" formatCode="0.000">
                  <c:v>-0.35777498810622699</c:v>
                </c:pt>
                <c:pt idx="39" formatCode="0.000">
                  <c:v>0.33233926230219779</c:v>
                </c:pt>
                <c:pt idx="40" formatCode="0.000">
                  <c:v>-0.17914097366971904</c:v>
                </c:pt>
                <c:pt idx="41" formatCode="0.000">
                  <c:v>0.10680849098107437</c:v>
                </c:pt>
                <c:pt idx="42" formatCode="0.000">
                  <c:v>-0.12451805016178286</c:v>
                </c:pt>
                <c:pt idx="43" formatCode="0.000">
                  <c:v>-0.17153970872527469</c:v>
                </c:pt>
                <c:pt idx="44" formatCode="0.000">
                  <c:v>-1.560658658730163E-2</c:v>
                </c:pt>
                <c:pt idx="45" formatCode="0.000">
                  <c:v>0.28065682254761914</c:v>
                </c:pt>
                <c:pt idx="46" formatCode="0.000">
                  <c:v>0.10098260598412701</c:v>
                </c:pt>
                <c:pt idx="47" formatCode="0.000">
                  <c:v>-0.13793131861843688</c:v>
                </c:pt>
                <c:pt idx="48" formatCode="0.000">
                  <c:v>-0.15420122563431005</c:v>
                </c:pt>
                <c:pt idx="49" formatCode="0.000">
                  <c:v>0.1666955853974359</c:v>
                </c:pt>
                <c:pt idx="50" formatCode="0.000">
                  <c:v>0.20667466609584861</c:v>
                </c:pt>
                <c:pt idx="51" formatCode="0.000">
                  <c:v>-0.42119291170329676</c:v>
                </c:pt>
                <c:pt idx="52" formatCode="0.000">
                  <c:v>0.15136497027838824</c:v>
                </c:pt>
                <c:pt idx="53" formatCode="0.000">
                  <c:v>0.32716120674664217</c:v>
                </c:pt>
                <c:pt idx="54" formatCode="0.000">
                  <c:v>4.1321234389499306E-2</c:v>
                </c:pt>
                <c:pt idx="55" formatCode="0.000">
                  <c:v>-0.18612457822954853</c:v>
                </c:pt>
                <c:pt idx="56" formatCode="0.000">
                  <c:v>-9.2522387380951088E-3</c:v>
                </c:pt>
                <c:pt idx="57" formatCode="0.000">
                  <c:v>-0.16349595198412703</c:v>
                </c:pt>
                <c:pt idx="58" formatCode="0.000">
                  <c:v>-0.49555760407936511</c:v>
                </c:pt>
                <c:pt idx="59" formatCode="0.000">
                  <c:v>0.32226700965873023</c:v>
                </c:pt>
                <c:pt idx="60" formatCode="0.000">
                  <c:v>0.36199403668864472</c:v>
                </c:pt>
                <c:pt idx="61" formatCode="0.000">
                  <c:v>0.483062519569597</c:v>
                </c:pt>
                <c:pt idx="62" formatCode="0.000">
                  <c:v>-0.39607484408119653</c:v>
                </c:pt>
                <c:pt idx="63" formatCode="0.000">
                  <c:v>-0.26181143048595845</c:v>
                </c:pt>
                <c:pt idx="64" formatCode="0.000">
                  <c:v>-0.12910034527899894</c:v>
                </c:pt>
                <c:pt idx="65" formatCode="0.000">
                  <c:v>0.15029655772039097</c:v>
                </c:pt>
                <c:pt idx="66" formatCode="0.000">
                  <c:v>0.41592347595054935</c:v>
                </c:pt>
                <c:pt idx="67" formatCode="0.000">
                  <c:v>0.3354268294822953</c:v>
                </c:pt>
                <c:pt idx="68" formatCode="0.000">
                  <c:v>-0.38108991918437107</c:v>
                </c:pt>
                <c:pt idx="69" formatCode="0.000">
                  <c:v>-0.63813065892857157</c:v>
                </c:pt>
                <c:pt idx="70" formatCode="0.000">
                  <c:v>-0.16795267250793633</c:v>
                </c:pt>
                <c:pt idx="71" formatCode="0.000">
                  <c:v>5.266770563491896E-3</c:v>
                </c:pt>
                <c:pt idx="72" formatCode="0.000">
                  <c:v>0.30618676689865654</c:v>
                </c:pt>
                <c:pt idx="73" formatCode="0.000">
                  <c:v>-1.2797129783882921E-2</c:v>
                </c:pt>
                <c:pt idx="74" formatCode="0.000">
                  <c:v>0.27482135531929186</c:v>
                </c:pt>
                <c:pt idx="75" formatCode="0.000">
                  <c:v>-0.3980452031807078</c:v>
                </c:pt>
                <c:pt idx="76" formatCode="0.000">
                  <c:v>-5.1874825781440537E-3</c:v>
                </c:pt>
                <c:pt idx="77" formatCode="0.000">
                  <c:v>0.23621753406532364</c:v>
                </c:pt>
                <c:pt idx="78" formatCode="0.000">
                  <c:v>0.36984113335103774</c:v>
                </c:pt>
                <c:pt idx="79" formatCode="0.000">
                  <c:v>6.6232149136752128E-2</c:v>
                </c:pt>
                <c:pt idx="80" formatCode="0.000">
                  <c:v>-3.6647467775946296E-2</c:v>
                </c:pt>
                <c:pt idx="81" formatCode="0.000">
                  <c:v>-0.3257598346666668</c:v>
                </c:pt>
                <c:pt idx="82" formatCode="0.000">
                  <c:v>-5.689767484126973E-2</c:v>
                </c:pt>
                <c:pt idx="83" formatCode="0.000">
                  <c:v>3.3081271174603355E-2</c:v>
                </c:pt>
                <c:pt idx="84" formatCode="0.000">
                  <c:v>1.3412270007936877E-2</c:v>
                </c:pt>
                <c:pt idx="85" formatCode="0.000">
                  <c:v>-2.6844282650183127E-2</c:v>
                </c:pt>
                <c:pt idx="86" formatCode="0.000">
                  <c:v>-0.3352812222136754</c:v>
                </c:pt>
                <c:pt idx="87" formatCode="0.000">
                  <c:v>0.4124721162783882</c:v>
                </c:pt>
                <c:pt idx="88" formatCode="0.000">
                  <c:v>0.10321650652441994</c:v>
                </c:pt>
                <c:pt idx="89" formatCode="0.000">
                  <c:v>0.13859740265384601</c:v>
                </c:pt>
                <c:pt idx="90" formatCode="0.000">
                  <c:v>-0.18804948963431012</c:v>
                </c:pt>
                <c:pt idx="91" formatCode="0.000">
                  <c:v>-0.4040039683009764</c:v>
                </c:pt>
                <c:pt idx="92" formatCode="0.000">
                  <c:v>-3.825189830097675E-2</c:v>
                </c:pt>
                <c:pt idx="93" formatCode="0.000">
                  <c:v>6.7182792627594412E-2</c:v>
                </c:pt>
                <c:pt idx="94" formatCode="0.000">
                  <c:v>2.138495096031745E-2</c:v>
                </c:pt>
                <c:pt idx="95" formatCode="0.000">
                  <c:v>6.1061673396825222E-2</c:v>
                </c:pt>
                <c:pt idx="96" formatCode="0.000">
                  <c:v>0.39292617009523789</c:v>
                </c:pt>
                <c:pt idx="97" formatCode="0.000">
                  <c:v>0.12476147778571423</c:v>
                </c:pt>
                <c:pt idx="98" formatCode="0.000">
                  <c:v>-0.26996395667521367</c:v>
                </c:pt>
                <c:pt idx="99" formatCode="0.000">
                  <c:v>-0.12892639307203879</c:v>
                </c:pt>
                <c:pt idx="100" formatCode="0.000">
                  <c:v>-0.32928871967521389</c:v>
                </c:pt>
                <c:pt idx="101" formatCode="0.000">
                  <c:v>0.21637793902319902</c:v>
                </c:pt>
                <c:pt idx="102" formatCode="0.000">
                  <c:v>0.40596670453663009</c:v>
                </c:pt>
                <c:pt idx="103" formatCode="0.000">
                  <c:v>0.31358961741208791</c:v>
                </c:pt>
                <c:pt idx="104" formatCode="0.000">
                  <c:v>-0.26191509653235645</c:v>
                </c:pt>
                <c:pt idx="105" formatCode="0.000">
                  <c:v>-0.45072838942124549</c:v>
                </c:pt>
                <c:pt idx="106" formatCode="0.000">
                  <c:v>-0.29091621027045145</c:v>
                </c:pt>
                <c:pt idx="107" formatCode="0.000">
                  <c:v>0.10399388172222213</c:v>
                </c:pt>
                <c:pt idx="108" formatCode="0.000">
                  <c:v>0.33765597388095225</c:v>
                </c:pt>
                <c:pt idx="109" formatCode="0.000">
                  <c:v>0.28554807012698424</c:v>
                </c:pt>
                <c:pt idx="110" formatCode="0.000">
                  <c:v>-0.21592264062515276</c:v>
                </c:pt>
                <c:pt idx="111" formatCode="0.000">
                  <c:v>-0.1098451327918194</c:v>
                </c:pt>
                <c:pt idx="112" formatCode="0.000">
                  <c:v>-0.11002666369874559</c:v>
                </c:pt>
              </c:numCache>
            </c:numRef>
          </c:yVal>
        </c:ser>
        <c:ser>
          <c:idx val="0"/>
          <c:order val="1"/>
          <c:tx>
            <c:v>Dot1</c:v>
          </c:tx>
          <c:spPr>
            <a:ln w="57150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Chart!$U$4:$U$5</c:f>
              <c:numCache>
                <c:formatCode>0</c:formatCode>
                <c:ptCount val="2"/>
                <c:pt idx="0">
                  <c:v>-781</c:v>
                </c:pt>
                <c:pt idx="1">
                  <c:v>-782</c:v>
                </c:pt>
              </c:numCache>
            </c:numRef>
          </c:xVal>
          <c:yVal>
            <c:numRef>
              <c:f>Chart!$V$4:$V$5</c:f>
              <c:numCache>
                <c:formatCode>0.00</c:formatCode>
                <c:ptCount val="2"/>
                <c:pt idx="0">
                  <c:v>0.55000000000000004</c:v>
                </c:pt>
                <c:pt idx="1">
                  <c:v>0.55000000000000004</c:v>
                </c:pt>
              </c:numCache>
            </c:numRef>
          </c:yVal>
        </c:ser>
        <c:ser>
          <c:idx val="2"/>
          <c:order val="2"/>
          <c:tx>
            <c:v>Dot2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Chart!$U$7:$U$8</c:f>
              <c:numCache>
                <c:formatCode>0</c:formatCode>
                <c:ptCount val="2"/>
                <c:pt idx="0">
                  <c:v>-920</c:v>
                </c:pt>
                <c:pt idx="1">
                  <c:v>-919</c:v>
                </c:pt>
              </c:numCache>
            </c:numRef>
          </c:xVal>
          <c:yVal>
            <c:numRef>
              <c:f>Chart!$V$7:$V$8</c:f>
              <c:numCache>
                <c:formatCode>0.00</c:formatCode>
                <c:ptCount val="2"/>
                <c:pt idx="0">
                  <c:v>0.28000000000000003</c:v>
                </c:pt>
                <c:pt idx="1">
                  <c:v>0.28000000000000003</c:v>
                </c:pt>
              </c:numCache>
            </c:numRef>
          </c:yVal>
        </c:ser>
        <c:ser>
          <c:idx val="3"/>
          <c:order val="3"/>
          <c:tx>
            <c:v>Dot3</c:v>
          </c:tx>
          <c:spPr>
            <a:ln w="76200">
              <a:solidFill>
                <a:srgbClr val="FF0000">
                  <a:alpha val="0"/>
                </a:srgbClr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Chart!$U$10:$U$11</c:f>
              <c:numCache>
                <c:formatCode>0</c:formatCode>
                <c:ptCount val="2"/>
                <c:pt idx="0">
                  <c:v>-925</c:v>
                </c:pt>
                <c:pt idx="1">
                  <c:v>-924</c:v>
                </c:pt>
              </c:numCache>
            </c:numRef>
          </c:xVal>
          <c:yVal>
            <c:numRef>
              <c:f>Chart!$V$10:$V$11</c:f>
              <c:numCache>
                <c:formatCode>0.00</c:formatCode>
                <c:ptCount val="2"/>
                <c:pt idx="0">
                  <c:v>0.28000000000000003</c:v>
                </c:pt>
                <c:pt idx="1">
                  <c:v>0.28000000000000003</c:v>
                </c:pt>
              </c:numCache>
            </c:numRef>
          </c:yVal>
        </c:ser>
        <c:ser>
          <c:idx val="4"/>
          <c:order val="4"/>
          <c:tx>
            <c:v>Dot4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Chart!$U$13:$U$14</c:f>
              <c:numCache>
                <c:formatCode>0</c:formatCode>
                <c:ptCount val="2"/>
                <c:pt idx="0">
                  <c:v>-988</c:v>
                </c:pt>
                <c:pt idx="1">
                  <c:v>-987</c:v>
                </c:pt>
              </c:numCache>
            </c:numRef>
          </c:xVal>
          <c:yVal>
            <c:numRef>
              <c:f>Chart!$V$13:$V$14</c:f>
              <c:numCache>
                <c:formatCode>0.00</c:formatCode>
                <c:ptCount val="2"/>
                <c:pt idx="0">
                  <c:v>0.35</c:v>
                </c:pt>
                <c:pt idx="1">
                  <c:v>0.35</c:v>
                </c:pt>
              </c:numCache>
            </c:numRef>
          </c:yVal>
        </c:ser>
        <c:ser>
          <c:idx val="5"/>
          <c:order val="5"/>
          <c:tx>
            <c:v>Dot5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Chart!$U$16:$U$17</c:f>
              <c:numCache>
                <c:formatCode>0</c:formatCode>
                <c:ptCount val="2"/>
                <c:pt idx="0">
                  <c:v>-1072</c:v>
                </c:pt>
                <c:pt idx="1">
                  <c:v>-1071</c:v>
                </c:pt>
              </c:numCache>
            </c:numRef>
          </c:xVal>
          <c:yVal>
            <c:numRef>
              <c:f>Chart!$V$16:$V$17</c:f>
              <c:numCache>
                <c:formatCode>0.00</c:formatCode>
                <c:ptCount val="2"/>
                <c:pt idx="0">
                  <c:v>0.43</c:v>
                </c:pt>
                <c:pt idx="1">
                  <c:v>0.43</c:v>
                </c:pt>
              </c:numCache>
            </c:numRef>
          </c:yVal>
        </c:ser>
        <c:ser>
          <c:idx val="6"/>
          <c:order val="6"/>
          <c:tx>
            <c:v>Dot6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Chart!$U$19:$U$20</c:f>
              <c:numCache>
                <c:formatCode>0</c:formatCode>
                <c:ptCount val="2"/>
                <c:pt idx="0">
                  <c:v>-1173</c:v>
                </c:pt>
                <c:pt idx="1">
                  <c:v>-1172</c:v>
                </c:pt>
              </c:numCache>
            </c:numRef>
          </c:xVal>
          <c:yVal>
            <c:numRef>
              <c:f>Chart!$V$19:$V$20</c:f>
              <c:numCache>
                <c:formatCode>0.00</c:formatCode>
                <c:ptCount val="2"/>
                <c:pt idx="0">
                  <c:v>0.65</c:v>
                </c:pt>
                <c:pt idx="1">
                  <c:v>0.65</c:v>
                </c:pt>
              </c:numCache>
            </c:numRef>
          </c:yVal>
        </c:ser>
        <c:ser>
          <c:idx val="7"/>
          <c:order val="7"/>
          <c:tx>
            <c:v>Dot7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Chart!$U$22:$U$23</c:f>
              <c:numCache>
                <c:formatCode>0</c:formatCode>
                <c:ptCount val="2"/>
                <c:pt idx="0">
                  <c:v>-1185</c:v>
                </c:pt>
                <c:pt idx="1">
                  <c:v>-1184</c:v>
                </c:pt>
              </c:numCache>
            </c:numRef>
          </c:xVal>
          <c:yVal>
            <c:numRef>
              <c:f>Chart!$V$22:$V$23</c:f>
              <c:numCache>
                <c:formatCode>0.00</c:formatCode>
                <c:ptCount val="2"/>
                <c:pt idx="0">
                  <c:v>0.65</c:v>
                </c:pt>
                <c:pt idx="1">
                  <c:v>0.65</c:v>
                </c:pt>
              </c:numCache>
            </c:numRef>
          </c:yVal>
        </c:ser>
        <c:ser>
          <c:idx val="8"/>
          <c:order val="8"/>
          <c:tx>
            <c:v>Dot8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Chart!$U$25:$U$26</c:f>
              <c:numCache>
                <c:formatCode>0</c:formatCode>
                <c:ptCount val="2"/>
                <c:pt idx="0">
                  <c:v>-1778</c:v>
                </c:pt>
                <c:pt idx="1">
                  <c:v>-1777</c:v>
                </c:pt>
              </c:numCache>
            </c:numRef>
          </c:xVal>
          <c:yVal>
            <c:numRef>
              <c:f>Chart!$V$25:$V$26</c:f>
              <c:numCache>
                <c:formatCode>0.00</c:formatCode>
                <c:ptCount val="2"/>
                <c:pt idx="0">
                  <c:v>0.33</c:v>
                </c:pt>
                <c:pt idx="1">
                  <c:v>0.33</c:v>
                </c:pt>
              </c:numCache>
            </c:numRef>
          </c:yVal>
        </c:ser>
        <c:ser>
          <c:idx val="9"/>
          <c:order val="9"/>
          <c:tx>
            <c:v>Dot9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Chart!$U$28:$U$29</c:f>
              <c:numCache>
                <c:formatCode>0</c:formatCode>
                <c:ptCount val="2"/>
                <c:pt idx="0">
                  <c:v>-1945</c:v>
                </c:pt>
                <c:pt idx="1">
                  <c:v>-1944</c:v>
                </c:pt>
              </c:numCache>
            </c:numRef>
          </c:xVal>
          <c:yVal>
            <c:numRef>
              <c:f>Chart!$V$28:$V$29</c:f>
              <c:numCache>
                <c:formatCode>0.00</c:formatCode>
                <c:ptCount val="2"/>
                <c:pt idx="0">
                  <c:v>0.57999999999999996</c:v>
                </c:pt>
                <c:pt idx="1">
                  <c:v>0.57999999999999996</c:v>
                </c:pt>
              </c:numCache>
            </c:numRef>
          </c:yVal>
        </c:ser>
        <c:ser>
          <c:idx val="10"/>
          <c:order val="10"/>
          <c:tx>
            <c:v>Dot10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Chart!$U$31:$U$32</c:f>
              <c:numCache>
                <c:formatCode>0</c:formatCode>
                <c:ptCount val="2"/>
                <c:pt idx="0">
                  <c:v>-2118</c:v>
                </c:pt>
                <c:pt idx="1">
                  <c:v>-2117</c:v>
                </c:pt>
              </c:numCache>
            </c:numRef>
          </c:xVal>
          <c:yVal>
            <c:numRef>
              <c:f>Chart!$V$31:$V$32</c:f>
              <c:numCache>
                <c:formatCode>0.00</c:formatCode>
                <c:ptCount val="2"/>
                <c:pt idx="0">
                  <c:v>0.35</c:v>
                </c:pt>
                <c:pt idx="1">
                  <c:v>0.35</c:v>
                </c:pt>
              </c:numCache>
            </c:numRef>
          </c:yVal>
        </c:ser>
        <c:ser>
          <c:idx val="11"/>
          <c:order val="11"/>
          <c:tx>
            <c:v>Dot11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Chart!$U$34:$U$35</c:f>
              <c:numCache>
                <c:formatCode>0</c:formatCode>
                <c:ptCount val="2"/>
                <c:pt idx="0">
                  <c:v>-2133</c:v>
                </c:pt>
                <c:pt idx="1">
                  <c:v>-2132</c:v>
                </c:pt>
              </c:numCache>
            </c:numRef>
          </c:xVal>
          <c:yVal>
            <c:numRef>
              <c:f>Chart!$V$34:$V$35</c:f>
              <c:numCache>
                <c:formatCode>0.00</c:formatCode>
                <c:ptCount val="2"/>
                <c:pt idx="0">
                  <c:v>0.35</c:v>
                </c:pt>
                <c:pt idx="1">
                  <c:v>0.35</c:v>
                </c:pt>
              </c:numCache>
            </c:numRef>
          </c:yVal>
        </c:ser>
        <c:axId val="89507712"/>
        <c:axId val="89522176"/>
      </c:scatterChart>
      <c:valAx>
        <c:axId val="89507712"/>
        <c:scaling>
          <c:orientation val="minMax"/>
          <c:max val="-31.1"/>
          <c:min val="-1449.9966200000001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" sourceLinked="0"/>
        <c:tickLblPos val="nextTo"/>
        <c:txPr>
          <a:bodyPr rot="5400000" vert="horz"/>
          <a:lstStyle/>
          <a:p>
            <a:pPr>
              <a:defRPr sz="1200" b="1" i="0" baseline="0"/>
            </a:pPr>
            <a:endParaRPr lang="en-US"/>
          </a:p>
        </c:txPr>
        <c:crossAx val="89522176"/>
        <c:crossesAt val="-10000"/>
        <c:crossBetween val="midCat"/>
        <c:majorUnit val="83.455920000000006"/>
        <c:minorUnit val="41.761573000000013"/>
      </c:valAx>
      <c:valAx>
        <c:axId val="89522176"/>
        <c:scaling>
          <c:orientation val="minMax"/>
          <c:max val="0.70000000000000162"/>
          <c:min val="-0.60000000000000164"/>
        </c:scaling>
        <c:axPos val="l"/>
        <c:majorGridlines/>
        <c:numFmt formatCode="0.0" sourceLinked="0"/>
        <c:tickLblPos val="nextTo"/>
        <c:crossAx val="89507712"/>
        <c:crossesAt val="-10000000"/>
        <c:crossBetween val="midCat"/>
        <c:majorUnit val="0.1"/>
        <c:minorUnit val="0.1"/>
      </c:valAx>
    </c:plotArea>
    <c:plotVisOnly val="1"/>
    <c:dispBlanksAs val="span"/>
  </c:chart>
  <c:printSettings>
    <c:headerFooter/>
    <c:pageMargins b="0.750000000000004" l="0.70000000000000062" r="0.70000000000000062" t="0.75000000000000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18</xdr:col>
      <xdr:colOff>447675</xdr:colOff>
      <xdr:row>48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11</xdr:col>
      <xdr:colOff>733424</xdr:colOff>
      <xdr:row>72</xdr:row>
      <xdr:rowOff>19050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123823</xdr:colOff>
      <xdr:row>24</xdr:row>
      <xdr:rowOff>19050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0.3346</cdr:x>
      <cdr:y>0.01018</cdr:y>
    </cdr:from>
    <cdr:to>
      <cdr:x>0.70698</cdr:x>
      <cdr:y>0.11196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96533" y="38107"/>
          <a:ext cx="5338067" cy="380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 b="1"/>
            <a:t>Changes in Earth's Magnetic Field (27.819-Kyr Cycle)</a:t>
          </a:r>
        </a:p>
      </cdr:txBody>
    </cdr:sp>
  </cdr:relSizeAnchor>
  <cdr:relSizeAnchor xmlns:cdr="http://schemas.openxmlformats.org/drawingml/2006/chartDrawing">
    <cdr:from>
      <cdr:x>0.00761</cdr:x>
      <cdr:y>0.24937</cdr:y>
    </cdr:from>
    <cdr:to>
      <cdr:x>0.03802</cdr:x>
      <cdr:y>0.60051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428621" y="1438281"/>
          <a:ext cx="1314451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+mn-lt"/>
              <a:ea typeface="+mn-ea"/>
              <a:cs typeface="+mn-cs"/>
            </a:rPr>
            <a:t>VADM (10²²Am²)</a:t>
          </a:r>
          <a:endParaRPr lang="en-US" sz="1200"/>
        </a:p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0.44867</cdr:x>
      <cdr:y>0.89313</cdr:y>
    </cdr:from>
    <cdr:to>
      <cdr:x>0.53897</cdr:x>
      <cdr:y>0.97455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95800" y="3343276"/>
          <a:ext cx="904875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Age (Kyr)</a:t>
          </a:r>
        </a:p>
      </cdr:txBody>
    </cdr:sp>
  </cdr:relSizeAnchor>
  <cdr:relSizeAnchor xmlns:cdr="http://schemas.openxmlformats.org/drawingml/2006/chartDrawing">
    <cdr:from>
      <cdr:x>0.82741</cdr:x>
      <cdr:y>0.91349</cdr:y>
    </cdr:from>
    <cdr:to>
      <cdr:x>0.99361</cdr:x>
      <cdr:y>0.98728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1096625" y="3419476"/>
          <a:ext cx="22288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</a:t>
          </a:r>
          <a:r>
            <a:rPr lang="en-US" sz="1100" baseline="0"/>
            <a:t> Channell et al., 2009</a:t>
          </a:r>
          <a:endParaRPr lang="en-US" sz="1100"/>
        </a:p>
      </cdr:txBody>
    </cdr:sp>
  </cdr:relSizeAnchor>
  <cdr:relSizeAnchor xmlns:cdr="http://schemas.openxmlformats.org/drawingml/2006/chartDrawing">
    <cdr:from>
      <cdr:x>0.00213</cdr:x>
      <cdr:y>0.88041</cdr:y>
    </cdr:from>
    <cdr:to>
      <cdr:x>0.24077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8575" y="3295651"/>
          <a:ext cx="3200400" cy="44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Produced by:  The Unified Cycle Theory Newsletter</a:t>
          </a:r>
        </a:p>
        <a:p xmlns:a="http://schemas.openxmlformats.org/drawingml/2006/main">
          <a:r>
            <a:rPr lang="en-US" sz="1100"/>
            <a:t>                           http://www.uct-news.com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0.24679</cdr:x>
      <cdr:y>0.00255</cdr:y>
    </cdr:from>
    <cdr:to>
      <cdr:x>0.81921</cdr:x>
      <cdr:y>0.10433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75453" y="9532"/>
          <a:ext cx="5277871" cy="380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 b="1"/>
            <a:t>Changes in Earth's Magnetic Field (83.46-Kyr Cycle)</a:t>
          </a:r>
        </a:p>
      </cdr:txBody>
    </cdr:sp>
  </cdr:relSizeAnchor>
  <cdr:relSizeAnchor xmlns:cdr="http://schemas.openxmlformats.org/drawingml/2006/chartDrawing">
    <cdr:from>
      <cdr:x>0.00761</cdr:x>
      <cdr:y>0.24937</cdr:y>
    </cdr:from>
    <cdr:to>
      <cdr:x>0.03802</cdr:x>
      <cdr:y>0.60051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428621" y="1438281"/>
          <a:ext cx="1314451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+mn-lt"/>
              <a:ea typeface="+mn-ea"/>
              <a:cs typeface="+mn-cs"/>
            </a:rPr>
            <a:t>VADM (10²²Am²)</a:t>
          </a:r>
          <a:endParaRPr lang="en-US" sz="1200"/>
        </a:p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0.44867</cdr:x>
      <cdr:y>0.89313</cdr:y>
    </cdr:from>
    <cdr:to>
      <cdr:x>0.58471</cdr:x>
      <cdr:y>0.97455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36826" y="3343276"/>
          <a:ext cx="1254323" cy="304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Age (Kyr)</a:t>
          </a:r>
        </a:p>
      </cdr:txBody>
    </cdr:sp>
  </cdr:relSizeAnchor>
  <cdr:relSizeAnchor xmlns:cdr="http://schemas.openxmlformats.org/drawingml/2006/chartDrawing">
    <cdr:from>
      <cdr:x>0.7531</cdr:x>
      <cdr:y>0.91349</cdr:y>
    </cdr:from>
    <cdr:to>
      <cdr:x>0.99361</cdr:x>
      <cdr:y>0.98728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943725" y="3419490"/>
          <a:ext cx="2217557" cy="27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</a:t>
          </a:r>
          <a:r>
            <a:rPr lang="en-US" sz="1100" baseline="0"/>
            <a:t> Channell et al., 2009</a:t>
          </a:r>
          <a:endParaRPr lang="en-US" sz="1100"/>
        </a:p>
      </cdr:txBody>
    </cdr:sp>
  </cdr:relSizeAnchor>
  <cdr:relSizeAnchor xmlns:cdr="http://schemas.openxmlformats.org/drawingml/2006/chartDrawing">
    <cdr:from>
      <cdr:x>0.00213</cdr:x>
      <cdr:y>0.88041</cdr:y>
    </cdr:from>
    <cdr:to>
      <cdr:x>0.34607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9638" y="3295661"/>
          <a:ext cx="3171237" cy="4476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Produced by:  The Unified Cycle Theory Newsletter</a:t>
          </a:r>
        </a:p>
        <a:p xmlns:a="http://schemas.openxmlformats.org/drawingml/2006/main">
          <a:r>
            <a:rPr lang="en-US" sz="1100"/>
            <a:t>                           http://www.uct-news.com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0.10782</cdr:x>
      <cdr:y>0.01018</cdr:y>
    </cdr:from>
    <cdr:to>
      <cdr:x>0.9124</cdr:x>
      <cdr:y>0.16285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23" y="38107"/>
          <a:ext cx="5686399" cy="571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000" b="1"/>
            <a:t>Earth's Magnetic Field</a:t>
          </a:r>
          <a:r>
            <a:rPr lang="en-US" sz="2000" b="1" baseline="0"/>
            <a:t> (Band-pass Filter)</a:t>
          </a:r>
          <a:r>
            <a:rPr lang="en-US" sz="1800" b="1" baseline="0"/>
            <a:t> </a:t>
          </a:r>
        </a:p>
        <a:p xmlns:a="http://schemas.openxmlformats.org/drawingml/2006/main">
          <a:pPr algn="ctr"/>
          <a:r>
            <a:rPr lang="en-US" sz="1400" b="1" baseline="0"/>
            <a:t>Heavy Gridlines at 83.5-Kyr Intervals, Light Gridlines at 41.8-Kyr Intervals </a:t>
          </a:r>
          <a:endParaRPr lang="en-US" sz="1400" b="1"/>
        </a:p>
      </cdr:txBody>
    </cdr:sp>
  </cdr:relSizeAnchor>
  <cdr:relSizeAnchor xmlns:cdr="http://schemas.openxmlformats.org/drawingml/2006/chartDrawing">
    <cdr:from>
      <cdr:x>0.00558</cdr:x>
      <cdr:y>0.16031</cdr:y>
    </cdr:from>
    <cdr:to>
      <cdr:x>0.03599</cdr:x>
      <cdr:y>0.6972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809451" y="1462022"/>
          <a:ext cx="2009779" cy="285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+mn-lt"/>
              <a:ea typeface="+mn-ea"/>
              <a:cs typeface="+mn-cs"/>
            </a:rPr>
            <a:t>Detrended VADM (10²²Am²)</a:t>
          </a:r>
          <a:endParaRPr lang="en-US" sz="1200"/>
        </a:p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0.469</cdr:x>
      <cdr:y>0.90076</cdr:y>
    </cdr:from>
    <cdr:to>
      <cdr:x>0.60206</cdr:x>
      <cdr:y>0.98218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14698" y="3371851"/>
          <a:ext cx="940384" cy="304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Age (Kyr)</a:t>
          </a:r>
        </a:p>
      </cdr:txBody>
    </cdr:sp>
  </cdr:relSizeAnchor>
  <cdr:relSizeAnchor xmlns:cdr="http://schemas.openxmlformats.org/drawingml/2006/chartDrawing">
    <cdr:from>
      <cdr:x>0.67385</cdr:x>
      <cdr:y>0.9084</cdr:y>
    </cdr:from>
    <cdr:to>
      <cdr:x>0.99361</cdr:x>
      <cdr:y>0.98728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762500" y="3400436"/>
          <a:ext cx="225988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</a:t>
          </a:r>
          <a:r>
            <a:rPr lang="en-US" sz="1100" baseline="0"/>
            <a:t> Channell et al., 2009</a:t>
          </a:r>
          <a:endParaRPr lang="en-US" sz="1100"/>
        </a:p>
      </cdr:txBody>
    </cdr:sp>
  </cdr:relSizeAnchor>
  <cdr:relSizeAnchor xmlns:cdr="http://schemas.openxmlformats.org/drawingml/2006/chartDrawing">
    <cdr:from>
      <cdr:x>0.00213</cdr:x>
      <cdr:y>0.88041</cdr:y>
    </cdr:from>
    <cdr:to>
      <cdr:x>0.24077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8575" y="3295651"/>
          <a:ext cx="3200400" cy="44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09-1 - Channell_Pgram_13-k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09-2 - Channell_Pgram_41-k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3850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6400000</xdr:colOff>
      <xdr:row>149</xdr:row>
      <xdr:rowOff>65756</xdr:rowOff>
    </xdr:to>
    <xdr:pic>
      <xdr:nvPicPr>
        <xdr:cNvPr id="4" name="Picture 3" descr="09-3 - Channell_Pgram_125-k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3850" y="174974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6400000</xdr:colOff>
      <xdr:row>200</xdr:row>
      <xdr:rowOff>65756</xdr:rowOff>
    </xdr:to>
    <xdr:pic>
      <xdr:nvPicPr>
        <xdr:cNvPr id="5" name="Picture 4" descr="09-4 - Channell_Pgram_376-k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50" y="259746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7"/>
  <sheetViews>
    <sheetView tabSelected="1" workbookViewId="0"/>
  </sheetViews>
  <sheetFormatPr defaultColWidth="11.5703125" defaultRowHeight="12.75"/>
  <cols>
    <col min="1" max="1" width="92.5703125" customWidth="1"/>
  </cols>
  <sheetData>
    <row r="2" spans="1:1">
      <c r="A2" t="s">
        <v>1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V35"/>
  <sheetViews>
    <sheetView workbookViewId="0"/>
  </sheetViews>
  <sheetFormatPr defaultColWidth="11.5703125" defaultRowHeight="12.75"/>
  <cols>
    <col min="21" max="21" width="6.42578125" style="1" customWidth="1"/>
    <col min="22" max="22" width="7.42578125" style="2" customWidth="1"/>
  </cols>
  <sheetData>
    <row r="3" spans="1:22">
      <c r="U3" s="62" t="s">
        <v>73</v>
      </c>
      <c r="V3" s="63" t="s">
        <v>74</v>
      </c>
    </row>
    <row r="4" spans="1:22">
      <c r="T4">
        <v>26</v>
      </c>
      <c r="U4" s="1">
        <v>-781</v>
      </c>
      <c r="V4" s="2">
        <v>0.55000000000000004</v>
      </c>
    </row>
    <row r="5" spans="1:22">
      <c r="A5" s="3"/>
      <c r="U5" s="1">
        <v>-782</v>
      </c>
      <c r="V5" s="2">
        <f>V4</f>
        <v>0.55000000000000004</v>
      </c>
    </row>
    <row r="7" spans="1:22">
      <c r="T7">
        <v>29</v>
      </c>
      <c r="U7" s="1">
        <v>-920</v>
      </c>
      <c r="V7" s="2">
        <v>0.28000000000000003</v>
      </c>
    </row>
    <row r="8" spans="1:22">
      <c r="U8" s="1">
        <f>U7+1</f>
        <v>-919</v>
      </c>
      <c r="V8" s="2">
        <f t="shared" ref="V8:V35" si="0">V7</f>
        <v>0.28000000000000003</v>
      </c>
    </row>
    <row r="10" spans="1:22">
      <c r="T10">
        <v>32</v>
      </c>
      <c r="U10" s="1">
        <v>-925</v>
      </c>
      <c r="V10" s="2">
        <v>0.28000000000000003</v>
      </c>
    </row>
    <row r="11" spans="1:22">
      <c r="U11" s="1">
        <f>U10+1</f>
        <v>-924</v>
      </c>
      <c r="V11" s="2">
        <f t="shared" si="0"/>
        <v>0.28000000000000003</v>
      </c>
    </row>
    <row r="13" spans="1:22">
      <c r="T13">
        <v>35</v>
      </c>
      <c r="U13" s="1">
        <v>-988</v>
      </c>
      <c r="V13" s="2">
        <v>0.35</v>
      </c>
    </row>
    <row r="14" spans="1:22">
      <c r="U14" s="1">
        <f>U13+1</f>
        <v>-987</v>
      </c>
      <c r="V14" s="2">
        <f t="shared" si="0"/>
        <v>0.35</v>
      </c>
    </row>
    <row r="16" spans="1:22">
      <c r="T16">
        <v>38</v>
      </c>
      <c r="U16" s="1">
        <v>-1072</v>
      </c>
      <c r="V16" s="2">
        <v>0.43</v>
      </c>
    </row>
    <row r="17" spans="20:22">
      <c r="U17" s="1">
        <f>U16+1</f>
        <v>-1071</v>
      </c>
      <c r="V17" s="2">
        <f t="shared" si="0"/>
        <v>0.43</v>
      </c>
    </row>
    <row r="19" spans="20:22">
      <c r="T19">
        <v>41</v>
      </c>
      <c r="U19" s="1">
        <v>-1173</v>
      </c>
      <c r="V19" s="2">
        <v>0.65</v>
      </c>
    </row>
    <row r="20" spans="20:22">
      <c r="U20" s="1">
        <f>U19+1</f>
        <v>-1172</v>
      </c>
      <c r="V20" s="2">
        <f t="shared" si="0"/>
        <v>0.65</v>
      </c>
    </row>
    <row r="22" spans="20:22">
      <c r="T22">
        <v>44</v>
      </c>
      <c r="U22" s="1">
        <v>-1185</v>
      </c>
      <c r="V22" s="2">
        <v>0.65</v>
      </c>
    </row>
    <row r="23" spans="20:22">
      <c r="U23" s="1">
        <f>U22+1</f>
        <v>-1184</v>
      </c>
      <c r="V23" s="2">
        <f t="shared" si="0"/>
        <v>0.65</v>
      </c>
    </row>
    <row r="25" spans="20:22">
      <c r="T25">
        <v>47</v>
      </c>
      <c r="U25" s="1">
        <v>-1778</v>
      </c>
      <c r="V25" s="2">
        <v>0.33</v>
      </c>
    </row>
    <row r="26" spans="20:22">
      <c r="U26" s="1">
        <f>U25+1</f>
        <v>-1777</v>
      </c>
      <c r="V26" s="2">
        <f t="shared" si="0"/>
        <v>0.33</v>
      </c>
    </row>
    <row r="28" spans="20:22">
      <c r="T28">
        <v>50</v>
      </c>
      <c r="U28" s="1">
        <v>-1945</v>
      </c>
      <c r="V28" s="2">
        <v>0.57999999999999996</v>
      </c>
    </row>
    <row r="29" spans="20:22">
      <c r="U29" s="1">
        <f>U28+1</f>
        <v>-1944</v>
      </c>
      <c r="V29" s="2">
        <f t="shared" si="0"/>
        <v>0.57999999999999996</v>
      </c>
    </row>
    <row r="31" spans="20:22">
      <c r="T31">
        <v>53</v>
      </c>
      <c r="U31" s="1">
        <v>-2118</v>
      </c>
      <c r="V31" s="2">
        <v>0.35</v>
      </c>
    </row>
    <row r="32" spans="20:22">
      <c r="U32" s="1">
        <f>U31+1</f>
        <v>-2117</v>
      </c>
      <c r="V32" s="2">
        <f t="shared" si="0"/>
        <v>0.35</v>
      </c>
    </row>
    <row r="34" spans="20:22">
      <c r="T34">
        <v>56</v>
      </c>
      <c r="U34" s="1">
        <v>-2133</v>
      </c>
      <c r="V34" s="2">
        <v>0.35</v>
      </c>
    </row>
    <row r="35" spans="20:22">
      <c r="U35" s="1">
        <f>U34+1</f>
        <v>-2132</v>
      </c>
      <c r="V35" s="2">
        <f t="shared" si="0"/>
        <v>0.35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H1538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2" style="4" customWidth="1"/>
    <col min="2" max="2" width="7.7109375" style="4" customWidth="1"/>
    <col min="3" max="3" width="7.85546875" style="8" customWidth="1"/>
    <col min="4" max="4" width="3.7109375" style="9" customWidth="1"/>
    <col min="5" max="5" width="12.140625" style="5" customWidth="1"/>
    <col min="6" max="6" width="9.5703125" style="5" customWidth="1"/>
    <col min="7" max="7" width="10.28515625" style="5" customWidth="1"/>
    <col min="8" max="8" width="9.85546875" style="5" customWidth="1"/>
    <col min="9" max="9" width="7.140625" style="5" customWidth="1"/>
    <col min="10" max="10" width="6.42578125" customWidth="1"/>
    <col min="11" max="11" width="6.140625" customWidth="1"/>
    <col min="12" max="12" width="6.28515625" customWidth="1"/>
    <col min="13" max="13" width="0.5703125" customWidth="1"/>
    <col min="14" max="14" width="9.28515625" style="37" customWidth="1"/>
    <col min="15" max="15" width="8.7109375" style="37" customWidth="1"/>
    <col min="16" max="16" width="4.7109375" style="45" customWidth="1"/>
    <col min="17" max="17" width="10.140625" style="37" customWidth="1"/>
    <col min="18" max="18" width="3.7109375" style="5" customWidth="1"/>
    <col min="19" max="19" width="11.5703125" customWidth="1"/>
    <col min="20" max="20" width="8" customWidth="1"/>
    <col min="21" max="21" width="9.42578125" customWidth="1"/>
    <col min="23" max="23" width="7.5703125" customWidth="1"/>
    <col min="24" max="24" width="7.28515625" customWidth="1"/>
    <col min="25" max="25" width="6.140625" customWidth="1"/>
    <col min="26" max="26" width="6.42578125" customWidth="1"/>
    <col min="27" max="27" width="0.5703125" customWidth="1"/>
    <col min="28" max="28" width="9.140625" style="39" customWidth="1"/>
    <col min="29" max="29" width="8.140625" style="39" customWidth="1"/>
    <col min="30" max="30" width="5.7109375" style="39" customWidth="1"/>
    <col min="31" max="31" width="9.7109375" style="39" customWidth="1"/>
    <col min="32" max="32" width="3.7109375" customWidth="1"/>
    <col min="33" max="33" width="11" customWidth="1"/>
    <col min="34" max="34" width="8" customWidth="1"/>
    <col min="35" max="35" width="9" customWidth="1"/>
    <col min="37" max="38" width="7.28515625" customWidth="1"/>
    <col min="39" max="39" width="6.42578125" customWidth="1"/>
    <col min="40" max="40" width="6.5703125" customWidth="1"/>
    <col min="41" max="41" width="0.5703125" customWidth="1"/>
    <col min="42" max="43" width="8.7109375" style="39" customWidth="1"/>
    <col min="44" max="44" width="6.28515625" style="39" customWidth="1"/>
    <col min="45" max="45" width="10.42578125" style="39" customWidth="1"/>
    <col min="46" max="46" width="3.7109375" customWidth="1"/>
    <col min="47" max="47" width="11.42578125" customWidth="1"/>
    <col min="50" max="50" width="9.5703125" style="47" customWidth="1"/>
    <col min="51" max="51" width="7.140625" customWidth="1"/>
    <col min="52" max="52" width="7" customWidth="1"/>
    <col min="53" max="54" width="6.42578125" customWidth="1"/>
    <col min="55" max="55" width="0.5703125" customWidth="1"/>
    <col min="56" max="56" width="9.140625" style="39" customWidth="1"/>
    <col min="57" max="57" width="8" style="39" customWidth="1"/>
    <col min="58" max="58" width="5.42578125" style="39" customWidth="1"/>
    <col min="59" max="59" width="9.7109375" style="39" customWidth="1"/>
    <col min="60" max="60" width="3.7109375" style="41" customWidth="1"/>
  </cols>
  <sheetData>
    <row r="1" spans="1:60" s="3" customFormat="1">
      <c r="A1" s="10" t="s">
        <v>2</v>
      </c>
      <c r="B1" s="10" t="s">
        <v>22</v>
      </c>
      <c r="C1" s="12" t="s">
        <v>0</v>
      </c>
      <c r="D1" s="14"/>
      <c r="E1" s="32" t="s">
        <v>7</v>
      </c>
      <c r="F1" s="24" t="s">
        <v>24</v>
      </c>
      <c r="G1" s="24" t="s">
        <v>25</v>
      </c>
      <c r="H1" s="22" t="s">
        <v>21</v>
      </c>
      <c r="I1" s="22" t="s">
        <v>49</v>
      </c>
      <c r="J1" s="24" t="s">
        <v>23</v>
      </c>
      <c r="K1" s="24" t="s">
        <v>50</v>
      </c>
      <c r="L1" s="21" t="s">
        <v>51</v>
      </c>
      <c r="M1" s="23"/>
      <c r="N1" s="38" t="s">
        <v>35</v>
      </c>
      <c r="O1" s="38" t="s">
        <v>46</v>
      </c>
      <c r="P1" s="43" t="s">
        <v>36</v>
      </c>
      <c r="Q1" s="57" t="s">
        <v>52</v>
      </c>
      <c r="R1" s="23"/>
      <c r="S1" s="32" t="s">
        <v>7</v>
      </c>
      <c r="T1" s="24" t="s">
        <v>8</v>
      </c>
      <c r="U1" s="24" t="s">
        <v>9</v>
      </c>
      <c r="V1" s="22" t="s">
        <v>21</v>
      </c>
      <c r="W1" s="22" t="s">
        <v>53</v>
      </c>
      <c r="X1" s="24" t="s">
        <v>54</v>
      </c>
      <c r="Y1" s="24" t="s">
        <v>50</v>
      </c>
      <c r="Z1" s="21" t="s">
        <v>51</v>
      </c>
      <c r="AA1" s="23"/>
      <c r="AB1" s="38" t="s">
        <v>37</v>
      </c>
      <c r="AC1" s="38" t="s">
        <v>45</v>
      </c>
      <c r="AD1" s="43" t="s">
        <v>36</v>
      </c>
      <c r="AE1" s="38" t="s">
        <v>38</v>
      </c>
      <c r="AF1" s="23"/>
      <c r="AG1" s="32" t="s">
        <v>7</v>
      </c>
      <c r="AH1" s="24" t="s">
        <v>26</v>
      </c>
      <c r="AI1" s="24" t="s">
        <v>27</v>
      </c>
      <c r="AJ1" s="22" t="s">
        <v>21</v>
      </c>
      <c r="AK1" s="22" t="s">
        <v>54</v>
      </c>
      <c r="AL1" s="24" t="s">
        <v>57</v>
      </c>
      <c r="AM1" s="24" t="s">
        <v>50</v>
      </c>
      <c r="AN1" s="21" t="s">
        <v>51</v>
      </c>
      <c r="AO1" s="23"/>
      <c r="AP1" s="38" t="s">
        <v>39</v>
      </c>
      <c r="AQ1" s="38" t="s">
        <v>45</v>
      </c>
      <c r="AR1" s="43" t="s">
        <v>36</v>
      </c>
      <c r="AS1" s="38" t="s">
        <v>40</v>
      </c>
      <c r="AT1" s="23"/>
      <c r="AU1" s="32" t="s">
        <v>7</v>
      </c>
      <c r="AV1" s="24" t="s">
        <v>28</v>
      </c>
      <c r="AW1" s="24" t="s">
        <v>29</v>
      </c>
      <c r="AX1" s="22" t="s">
        <v>21</v>
      </c>
      <c r="AY1" s="22" t="s">
        <v>54</v>
      </c>
      <c r="AZ1" s="24" t="s">
        <v>57</v>
      </c>
      <c r="BA1" s="24" t="s">
        <v>50</v>
      </c>
      <c r="BB1" s="21" t="s">
        <v>51</v>
      </c>
      <c r="BC1" s="23"/>
      <c r="BD1" s="38" t="s">
        <v>41</v>
      </c>
      <c r="BE1" s="38" t="s">
        <v>45</v>
      </c>
      <c r="BF1" s="43" t="s">
        <v>36</v>
      </c>
      <c r="BG1" s="38" t="s">
        <v>52</v>
      </c>
      <c r="BH1" s="23"/>
    </row>
    <row r="2" spans="1:60" ht="15">
      <c r="A2" s="7">
        <v>1500000</v>
      </c>
      <c r="B2" s="7">
        <f>-A2/1000</f>
        <v>-1500</v>
      </c>
      <c r="C2" s="6">
        <v>1.7007532000000001</v>
      </c>
      <c r="E2" s="32" t="s">
        <v>10</v>
      </c>
      <c r="F2" s="25">
        <f>G2-(1.54672495336205/2)</f>
        <v>-1507.334096476681</v>
      </c>
      <c r="G2" s="25">
        <v>-1506.5607339999999</v>
      </c>
      <c r="H2" s="26"/>
      <c r="I2" s="26"/>
      <c r="J2" s="28"/>
      <c r="K2" s="28" t="s">
        <v>60</v>
      </c>
      <c r="L2" s="28" t="s">
        <v>60</v>
      </c>
      <c r="M2" s="23"/>
      <c r="N2" s="40">
        <f t="shared" ref="N2:N65" si="0" xml:space="preserve"> SIN((2*PI()*(G2+O2)/13.9205245802584) + 2.989911921)</f>
        <v>-0.80763255331326012</v>
      </c>
      <c r="O2" s="40">
        <v>-5.5629999999999997</v>
      </c>
      <c r="P2" s="44">
        <v>-4</v>
      </c>
      <c r="Q2" s="40">
        <f>CORREL(L10:L972,N5:N967)</f>
        <v>-0.1170790985207605</v>
      </c>
      <c r="R2" s="23"/>
      <c r="S2" s="32" t="s">
        <v>10</v>
      </c>
      <c r="T2" s="25">
        <f>U2- (4.64017486008615/2)</f>
        <v>-1508.8808214300429</v>
      </c>
      <c r="U2" s="25">
        <v>-1506.5607339999999</v>
      </c>
      <c r="V2" s="26"/>
      <c r="W2" s="26"/>
      <c r="X2" s="28"/>
      <c r="Y2" s="28" t="s">
        <v>60</v>
      </c>
      <c r="Z2" s="28" t="s">
        <v>60</v>
      </c>
      <c r="AA2" s="23"/>
      <c r="AB2" s="40">
        <f t="shared" ref="AB2:AB65" si="1" xml:space="preserve"> SIN((2*PI()*(U2+AC2)/41.7615737407753) + 2.043834879)</f>
        <v>-0.29489318815754262</v>
      </c>
      <c r="AC2" s="40">
        <v>-12.43</v>
      </c>
      <c r="AD2" s="44">
        <v>-4</v>
      </c>
      <c r="AE2" s="40">
        <f>CORREL(Z10:Z323,AB5:AB318)</f>
        <v>-0.12309834328312549</v>
      </c>
      <c r="AF2" s="23"/>
      <c r="AG2" s="32" t="s">
        <v>10</v>
      </c>
      <c r="AH2" s="25">
        <f>AI2-(13.9205245802584/2)</f>
        <v>-1638.805717290129</v>
      </c>
      <c r="AI2" s="25">
        <v>-1631.8454549999999</v>
      </c>
      <c r="AJ2" s="26"/>
      <c r="AK2" s="26"/>
      <c r="AL2" s="28"/>
      <c r="AM2" s="28" t="s">
        <v>60</v>
      </c>
      <c r="AN2" s="28" t="s">
        <v>60</v>
      </c>
      <c r="AO2" s="23"/>
      <c r="AP2" s="40">
        <f t="shared" ref="AP2:AP33" si="2" xml:space="preserve"> SIN((2*PI()*(AI2+AQ2)/125.284721222326) + 1.728475865)</f>
        <v>-0.88995664887781212</v>
      </c>
      <c r="AQ2" s="40">
        <v>-53.2</v>
      </c>
      <c r="AR2" s="44">
        <v>-4</v>
      </c>
      <c r="AS2" s="40">
        <f>CORREL(AN15:AN115,AP10:AP110)</f>
        <v>-0.13068889108622847</v>
      </c>
      <c r="AT2" s="23"/>
      <c r="AU2" s="32" t="s">
        <v>10</v>
      </c>
      <c r="AV2" s="25">
        <f>AW2-(41.7615737407753/2)</f>
        <v>-1903.2956848703877</v>
      </c>
      <c r="AW2" s="25">
        <v>-1882.414898</v>
      </c>
      <c r="AX2" s="61"/>
      <c r="AY2" s="26"/>
      <c r="AZ2" s="28"/>
      <c r="BA2" s="28" t="s">
        <v>60</v>
      </c>
      <c r="BB2" s="28" t="s">
        <v>60</v>
      </c>
      <c r="BC2" s="23"/>
      <c r="BD2" s="40">
        <f t="shared" ref="BD2:BD47" si="3" xml:space="preserve"> SIN((2*PI()*(AW2+BE2)/375.854163666978) + 3.717751296)</f>
        <v>-0.21498176139415667</v>
      </c>
      <c r="BE2" s="40">
        <v>-18.36</v>
      </c>
      <c r="BF2" s="44">
        <v>-4</v>
      </c>
      <c r="BG2" s="40">
        <f>CORREL(BB15:BB43,BD19:BD47)</f>
        <v>-0.37700821188269878</v>
      </c>
      <c r="BH2" s="23"/>
    </row>
    <row r="3" spans="1:60" ht="15">
      <c r="A3" s="7">
        <v>1499000</v>
      </c>
      <c r="B3" s="7">
        <f t="shared" ref="B3:B66" si="4">-A3/1000</f>
        <v>-1499</v>
      </c>
      <c r="C3" s="6">
        <v>1.7946089329999999</v>
      </c>
      <c r="E3" s="33">
        <v>1.54548</v>
      </c>
      <c r="F3" s="25">
        <f>F2 + 1.54672495336205</f>
        <v>-1505.7873715233191</v>
      </c>
      <c r="G3" s="25">
        <f>G2 + 1.54672495336205</f>
        <v>-1505.014009046638</v>
      </c>
      <c r="H3" s="26"/>
      <c r="I3" s="26"/>
      <c r="J3" s="28"/>
      <c r="K3" s="28"/>
      <c r="L3" s="19"/>
      <c r="M3" s="23"/>
      <c r="N3" s="40">
        <f t="shared" si="0"/>
        <v>-0.23963953141315941</v>
      </c>
      <c r="O3" s="40">
        <f>O2</f>
        <v>-5.5629999999999997</v>
      </c>
      <c r="P3" s="44">
        <v>-3</v>
      </c>
      <c r="Q3" s="40">
        <f>CORREL(L10:L972,N4:N966)</f>
        <v>-6.230475159462423E-2</v>
      </c>
      <c r="R3" s="23"/>
      <c r="S3" s="33">
        <v>4.6364400000000003</v>
      </c>
      <c r="T3" s="25">
        <f>T2 + 4.64017486008615</f>
        <v>-1504.2406465699569</v>
      </c>
      <c r="U3" s="25">
        <f>U2 + 4.64017486008615</f>
        <v>-1501.9205591399138</v>
      </c>
      <c r="V3" s="26">
        <f t="shared" ref="V3:V66" si="5">AVERAGEIFS(VADM,KyrBP,"&gt;"&amp;T3,KyrBP,"&lt;="&amp;T4)</f>
        <v>1.7007532000000001</v>
      </c>
      <c r="W3" s="26"/>
      <c r="X3" s="28"/>
      <c r="Y3" s="28"/>
      <c r="Z3" s="19"/>
      <c r="AA3" s="23"/>
      <c r="AB3" s="40">
        <f t="shared" si="1"/>
        <v>0.38830170009581266</v>
      </c>
      <c r="AC3" s="40">
        <f t="shared" ref="AC3:AC67" si="6">AC2</f>
        <v>-12.43</v>
      </c>
      <c r="AD3" s="44">
        <v>-3</v>
      </c>
      <c r="AE3" s="40">
        <f>CORREL(Z10:Z323,AB4:AB317)</f>
        <v>-6.5237788899795091E-2</v>
      </c>
      <c r="AF3" s="23"/>
      <c r="AG3" s="33">
        <v>13.909319999999999</v>
      </c>
      <c r="AH3" s="25">
        <f>AH2 + 13.9205245802584</f>
        <v>-1624.8851927098706</v>
      </c>
      <c r="AI3" s="25">
        <f>AI2 + 13.9205245802584</f>
        <v>-1617.9249304197415</v>
      </c>
      <c r="AJ3" s="26"/>
      <c r="AK3" s="26"/>
      <c r="AL3" s="28"/>
      <c r="AM3" s="28"/>
      <c r="AN3" s="19"/>
      <c r="AO3" s="23"/>
      <c r="AP3" s="40">
        <f t="shared" si="2"/>
        <v>-0.38860618469078706</v>
      </c>
      <c r="AQ3" s="40">
        <f t="shared" ref="AQ3:AQ67" si="7">AQ2</f>
        <v>-53.2</v>
      </c>
      <c r="AR3" s="44">
        <v>-3</v>
      </c>
      <c r="AS3" s="40">
        <f>CORREL(AN15:AN115,AP9:AP109)</f>
        <v>-7.0735982907370099E-2</v>
      </c>
      <c r="AT3" s="23"/>
      <c r="AU3" s="33">
        <v>41.727960000000003</v>
      </c>
      <c r="AV3" s="25">
        <f>AV2 + 41.7615737407753</f>
        <v>-1861.5341111296125</v>
      </c>
      <c r="AW3" s="25">
        <f>AW2 + 41.7615737407753</f>
        <v>-1840.6533242592247</v>
      </c>
      <c r="AX3" s="61"/>
      <c r="AY3" s="26"/>
      <c r="AZ3" s="28"/>
      <c r="BA3" s="28"/>
      <c r="BB3" s="19"/>
      <c r="BC3" s="23"/>
      <c r="BD3" s="40">
        <f t="shared" si="3"/>
        <v>-0.79244357440491353</v>
      </c>
      <c r="BE3" s="40">
        <f>BE2</f>
        <v>-18.36</v>
      </c>
      <c r="BF3" s="44">
        <v>-3</v>
      </c>
      <c r="BG3" s="40">
        <f>CORREL(BB15:BB43,BD18:BD46)</f>
        <v>-0.19212817500741139</v>
      </c>
      <c r="BH3" s="23"/>
    </row>
    <row r="4" spans="1:60" ht="15">
      <c r="A4" s="7">
        <v>1498000</v>
      </c>
      <c r="B4" s="18">
        <f t="shared" si="4"/>
        <v>-1498</v>
      </c>
      <c r="C4" s="35">
        <v>1.4417732000000001</v>
      </c>
      <c r="D4" s="16"/>
      <c r="E4" s="31" t="s">
        <v>11</v>
      </c>
      <c r="F4" s="25">
        <f t="shared" ref="F4:F67" si="8">F3 + 1.54672495336205</f>
        <v>-1504.2406465699571</v>
      </c>
      <c r="G4" s="25">
        <f t="shared" ref="G4:G67" si="9">G3 + 1.54672495336205</f>
        <v>-1503.467284093276</v>
      </c>
      <c r="H4" s="26"/>
      <c r="I4" s="26"/>
      <c r="J4" s="28"/>
      <c r="K4" s="28"/>
      <c r="L4" s="19"/>
      <c r="M4" s="23"/>
      <c r="N4" s="40">
        <f t="shared" si="0"/>
        <v>0.4404834905318824</v>
      </c>
      <c r="O4" s="40">
        <f t="shared" ref="O4:O67" si="10">O3</f>
        <v>-5.5629999999999997</v>
      </c>
      <c r="P4" s="44">
        <v>-2</v>
      </c>
      <c r="Q4" s="40">
        <f>CORREL(L10:L972,N3:N965)</f>
        <v>2.1622681042815547E-2</v>
      </c>
      <c r="R4" s="23"/>
      <c r="S4" s="31" t="s">
        <v>11</v>
      </c>
      <c r="T4" s="25">
        <f t="shared" ref="T4:T67" si="11">T3 + 4.64017486008615</f>
        <v>-1499.6004717098708</v>
      </c>
      <c r="U4" s="25">
        <f t="shared" ref="U4:U67" si="12">U3 + 4.64017486008615</f>
        <v>-1497.2803842798278</v>
      </c>
      <c r="V4" s="26">
        <f t="shared" si="5"/>
        <v>1.5488061333999998</v>
      </c>
      <c r="W4" s="26"/>
      <c r="X4" s="28"/>
      <c r="Y4" s="28"/>
      <c r="Z4" s="19"/>
      <c r="AA4" s="23"/>
      <c r="AB4" s="40">
        <f t="shared" si="1"/>
        <v>0.88980590738167575</v>
      </c>
      <c r="AC4" s="40">
        <f t="shared" si="6"/>
        <v>-12.43</v>
      </c>
      <c r="AD4" s="44">
        <v>-2</v>
      </c>
      <c r="AE4" s="40">
        <f>CORREL(Z10:Z323,AB3:AB316)</f>
        <v>2.2891812605729221E-2</v>
      </c>
      <c r="AF4" s="23"/>
      <c r="AG4" s="31" t="s">
        <v>11</v>
      </c>
      <c r="AH4" s="25">
        <f t="shared" ref="AH4:AH67" si="13">AH3 + 13.9205245802584</f>
        <v>-1610.9646681296122</v>
      </c>
      <c r="AI4" s="25">
        <f t="shared" ref="AI4:AI67" si="14">AI3 + 13.9205245802584</f>
        <v>-1604.0044058394831</v>
      </c>
      <c r="AJ4" s="26"/>
      <c r="AK4" s="26"/>
      <c r="AL4" s="28"/>
      <c r="AM4" s="28"/>
      <c r="AN4" s="19"/>
      <c r="AO4" s="23"/>
      <c r="AP4" s="40">
        <f t="shared" si="2"/>
        <v>0.29457743218974242</v>
      </c>
      <c r="AQ4" s="40">
        <f t="shared" si="7"/>
        <v>-53.2</v>
      </c>
      <c r="AR4" s="44">
        <v>-2</v>
      </c>
      <c r="AS4" s="40">
        <f>CORREL(AN15:AN115,AP8:AP108)</f>
        <v>2.3062846519140746E-2</v>
      </c>
      <c r="AT4" s="23"/>
      <c r="AU4" s="31" t="s">
        <v>11</v>
      </c>
      <c r="AV4" s="25">
        <f t="shared" ref="AV4:AV53" si="15">AV3 + 41.7615737407753</f>
        <v>-1819.7725373888372</v>
      </c>
      <c r="AW4" s="25">
        <f t="shared" ref="AW4:AW53" si="16">AW3 + 41.7615737407753</f>
        <v>-1798.8917505184495</v>
      </c>
      <c r="AX4" s="61"/>
      <c r="AY4" s="26"/>
      <c r="AZ4" s="28"/>
      <c r="BA4" s="28"/>
      <c r="BB4" s="19"/>
      <c r="BC4" s="23"/>
      <c r="BD4" s="40">
        <f t="shared" si="3"/>
        <v>-0.99911223192229315</v>
      </c>
      <c r="BE4" s="40">
        <f t="shared" ref="BE4:BE53" si="17">BE3</f>
        <v>-18.36</v>
      </c>
      <c r="BF4" s="44">
        <v>-2</v>
      </c>
      <c r="BG4" s="40">
        <f>CORREL(BB15:BB43,BD17:BD45)</f>
        <v>7.1297343583536704E-2</v>
      </c>
      <c r="BH4" s="23"/>
    </row>
    <row r="5" spans="1:60" ht="15">
      <c r="A5" s="7">
        <v>1497000</v>
      </c>
      <c r="B5" s="7">
        <f t="shared" si="4"/>
        <v>-1497</v>
      </c>
      <c r="C5" s="6">
        <v>1.4159092</v>
      </c>
      <c r="E5" s="31"/>
      <c r="F5" s="25">
        <f t="shared" si="8"/>
        <v>-1502.6939216165952</v>
      </c>
      <c r="G5" s="25">
        <f t="shared" si="9"/>
        <v>-1501.9205591399141</v>
      </c>
      <c r="H5" s="26"/>
      <c r="I5" s="26"/>
      <c r="J5" s="28"/>
      <c r="K5" s="28"/>
      <c r="L5" s="19"/>
      <c r="M5" s="23"/>
      <c r="N5" s="40">
        <f t="shared" si="0"/>
        <v>0.91449939182836693</v>
      </c>
      <c r="O5" s="40">
        <f t="shared" si="10"/>
        <v>-5.5629999999999997</v>
      </c>
      <c r="P5" s="44">
        <v>-1</v>
      </c>
      <c r="Q5" s="46">
        <f>CORREL(L10:L972,N2:N964)</f>
        <v>9.543262091098878E-2</v>
      </c>
      <c r="R5" s="23"/>
      <c r="S5" s="31"/>
      <c r="T5" s="25">
        <f t="shared" si="11"/>
        <v>-1494.9602968497848</v>
      </c>
      <c r="U5" s="25">
        <f t="shared" si="12"/>
        <v>-1492.6402094197417</v>
      </c>
      <c r="V5" s="26">
        <f t="shared" si="5"/>
        <v>1.1291041167500002</v>
      </c>
      <c r="W5" s="26"/>
      <c r="X5" s="28"/>
      <c r="Y5" s="28"/>
      <c r="Z5" s="19"/>
      <c r="AA5" s="23"/>
      <c r="AB5" s="40">
        <f t="shared" si="1"/>
        <v>0.97496004151254367</v>
      </c>
      <c r="AC5" s="40">
        <f t="shared" si="6"/>
        <v>-12.43</v>
      </c>
      <c r="AD5" s="44">
        <v>-1</v>
      </c>
      <c r="AE5" s="46">
        <f>CORREL(Z10:Z323,AB2:AB315)</f>
        <v>0.10049516882535722</v>
      </c>
      <c r="AF5" s="23"/>
      <c r="AG5" s="31"/>
      <c r="AH5" s="25">
        <f t="shared" si="13"/>
        <v>-1597.0441435493537</v>
      </c>
      <c r="AI5" s="25">
        <f t="shared" si="14"/>
        <v>-1590.0838812592247</v>
      </c>
      <c r="AJ5" s="26"/>
      <c r="AK5" s="26"/>
      <c r="AL5" s="28"/>
      <c r="AM5" s="28"/>
      <c r="AN5" s="19"/>
      <c r="AO5" s="23"/>
      <c r="AP5" s="40">
        <f t="shared" si="2"/>
        <v>0.839924994685186</v>
      </c>
      <c r="AQ5" s="40">
        <f t="shared" si="7"/>
        <v>-53.2</v>
      </c>
      <c r="AR5" s="44">
        <v>-1</v>
      </c>
      <c r="AS5" s="46">
        <f>CORREL(AN15:AN115,AP7:AP107)</f>
        <v>0.10662150961656644</v>
      </c>
      <c r="AT5" s="23"/>
      <c r="AU5" s="31"/>
      <c r="AV5" s="25">
        <f t="shared" si="15"/>
        <v>-1778.010963648062</v>
      </c>
      <c r="AW5" s="25">
        <f t="shared" si="16"/>
        <v>-1757.1301767776743</v>
      </c>
      <c r="AX5" s="61"/>
      <c r="AY5" s="26"/>
      <c r="AZ5" s="28"/>
      <c r="BA5" s="28"/>
      <c r="BB5" s="19"/>
      <c r="BC5" s="23"/>
      <c r="BD5" s="40">
        <f t="shared" si="3"/>
        <v>-0.73828517222763423</v>
      </c>
      <c r="BE5" s="40">
        <f t="shared" si="17"/>
        <v>-18.36</v>
      </c>
      <c r="BF5" s="44">
        <v>-1</v>
      </c>
      <c r="BG5" s="46">
        <f>CORREL(BB15:BB43,BD16:BD44)</f>
        <v>0.30252591437020704</v>
      </c>
      <c r="BH5" s="23"/>
    </row>
    <row r="6" spans="1:60" ht="15">
      <c r="A6" s="7">
        <v>1496000</v>
      </c>
      <c r="B6" s="7">
        <f t="shared" si="4"/>
        <v>-1496</v>
      </c>
      <c r="C6" s="6">
        <v>1.5537194670000001</v>
      </c>
      <c r="E6" s="31" t="s">
        <v>12</v>
      </c>
      <c r="F6" s="25">
        <f t="shared" si="8"/>
        <v>-1501.1471966632332</v>
      </c>
      <c r="G6" s="25">
        <f t="shared" si="9"/>
        <v>-1500.3738341865521</v>
      </c>
      <c r="H6" s="26">
        <f t="shared" ref="H6:H69" si="18">AVERAGEIFS(VADM,KyrBP,"&gt;"&amp;F6,KyrBP,"&lt;="&amp;F7)</f>
        <v>1.7007532000000001</v>
      </c>
      <c r="I6" s="26"/>
      <c r="J6" s="28"/>
      <c r="K6" s="28"/>
      <c r="L6" s="19"/>
      <c r="M6" s="23"/>
      <c r="N6" s="40">
        <f t="shared" si="0"/>
        <v>0.96061086415974606</v>
      </c>
      <c r="O6" s="40">
        <f t="shared" si="10"/>
        <v>-5.5629999999999997</v>
      </c>
      <c r="P6" s="50">
        <v>0</v>
      </c>
      <c r="Q6" s="46">
        <f>CORREL(L10:L973,N10:N973)</f>
        <v>0.12458857683948729</v>
      </c>
      <c r="R6" s="23"/>
      <c r="S6" s="31" t="s">
        <v>12</v>
      </c>
      <c r="T6" s="25">
        <f t="shared" si="11"/>
        <v>-1490.3201219896987</v>
      </c>
      <c r="U6" s="25">
        <f t="shared" si="12"/>
        <v>-1488.0000345596557</v>
      </c>
      <c r="V6" s="26">
        <f t="shared" si="5"/>
        <v>0.89310202140000006</v>
      </c>
      <c r="W6" s="26"/>
      <c r="X6" s="28"/>
      <c r="Y6" s="28"/>
      <c r="Z6" s="19"/>
      <c r="AA6" s="23"/>
      <c r="AB6" s="40">
        <f t="shared" si="1"/>
        <v>0.60391953674581722</v>
      </c>
      <c r="AC6" s="40">
        <f t="shared" si="6"/>
        <v>-12.43</v>
      </c>
      <c r="AD6" s="50">
        <v>0</v>
      </c>
      <c r="AE6" s="46">
        <f>CORREL(Z10:Z323,AB10:AB323)</f>
        <v>0.13114743912612889</v>
      </c>
      <c r="AF6" s="23"/>
      <c r="AG6" s="31" t="s">
        <v>12</v>
      </c>
      <c r="AH6" s="25">
        <f t="shared" si="13"/>
        <v>-1583.1236189690953</v>
      </c>
      <c r="AI6" s="25">
        <f t="shared" si="14"/>
        <v>-1576.1633566789662</v>
      </c>
      <c r="AJ6" s="26"/>
      <c r="AK6" s="26"/>
      <c r="AL6" s="28"/>
      <c r="AM6" s="28"/>
      <c r="AN6" s="19"/>
      <c r="AO6" s="23"/>
      <c r="AP6" s="40">
        <f t="shared" si="2"/>
        <v>0.99226231744091808</v>
      </c>
      <c r="AQ6" s="40">
        <f t="shared" si="7"/>
        <v>-53.2</v>
      </c>
      <c r="AR6" s="50">
        <v>0</v>
      </c>
      <c r="AS6" s="46">
        <f>CORREL(AN15:AN115,AP15:AP115)</f>
        <v>0.13898448983950426</v>
      </c>
      <c r="AT6" s="23"/>
      <c r="AU6" s="31" t="s">
        <v>12</v>
      </c>
      <c r="AV6" s="25">
        <f t="shared" si="15"/>
        <v>-1736.2493899072867</v>
      </c>
      <c r="AW6" s="25">
        <f t="shared" si="16"/>
        <v>-1715.368603036899</v>
      </c>
      <c r="AX6" s="61"/>
      <c r="AY6" s="26"/>
      <c r="AZ6" s="28"/>
      <c r="BA6" s="28"/>
      <c r="BB6" s="19"/>
      <c r="BC6" s="23"/>
      <c r="BD6" s="40">
        <f t="shared" si="3"/>
        <v>-0.13200627532194137</v>
      </c>
      <c r="BE6" s="40">
        <f t="shared" si="17"/>
        <v>-18.36</v>
      </c>
      <c r="BF6" s="50">
        <v>0</v>
      </c>
      <c r="BG6" s="46">
        <f>CORREL(BB15:BB43,BD15:BD43)</f>
        <v>0.40239107078995417</v>
      </c>
      <c r="BH6" s="23"/>
    </row>
    <row r="7" spans="1:60" ht="15">
      <c r="A7" s="7">
        <v>1495000</v>
      </c>
      <c r="B7" s="7">
        <f t="shared" si="4"/>
        <v>-1495</v>
      </c>
      <c r="C7" s="6">
        <v>1.538019867</v>
      </c>
      <c r="E7" s="31" t="s">
        <v>13</v>
      </c>
      <c r="F7" s="25">
        <f t="shared" si="8"/>
        <v>-1499.6004717098713</v>
      </c>
      <c r="G7" s="25">
        <f t="shared" si="9"/>
        <v>-1498.8271092331902</v>
      </c>
      <c r="H7" s="26">
        <f t="shared" si="18"/>
        <v>1.7946089329999999</v>
      </c>
      <c r="I7" s="26"/>
      <c r="J7" s="29"/>
      <c r="K7" s="29"/>
      <c r="L7" s="20"/>
      <c r="M7" s="23"/>
      <c r="N7" s="40">
        <f t="shared" si="0"/>
        <v>0.55724183715033193</v>
      </c>
      <c r="O7" s="40">
        <f t="shared" si="10"/>
        <v>-5.5629999999999997</v>
      </c>
      <c r="P7" s="44">
        <v>1</v>
      </c>
      <c r="Q7" s="46">
        <f>CORREL(L10:L972,N9:N971)</f>
        <v>9.5448153016965048E-2</v>
      </c>
      <c r="R7" s="23"/>
      <c r="S7" s="31" t="s">
        <v>13</v>
      </c>
      <c r="T7" s="25">
        <f t="shared" si="11"/>
        <v>-1485.6799471296126</v>
      </c>
      <c r="U7" s="25">
        <f t="shared" si="12"/>
        <v>-1483.3598596995696</v>
      </c>
      <c r="V7" s="26">
        <f t="shared" si="5"/>
        <v>0.9440611432499999</v>
      </c>
      <c r="W7" s="26"/>
      <c r="X7" s="29"/>
      <c r="Y7" s="29"/>
      <c r="Z7" s="20"/>
      <c r="AA7" s="23"/>
      <c r="AB7" s="40">
        <f t="shared" si="1"/>
        <v>-4.9701631082325184E-2</v>
      </c>
      <c r="AC7" s="40">
        <f t="shared" si="6"/>
        <v>-12.43</v>
      </c>
      <c r="AD7" s="44">
        <v>1</v>
      </c>
      <c r="AE7" s="46">
        <f>CORREL(Z10:Z323,AB9:AB322)</f>
        <v>0.1001771844949922</v>
      </c>
      <c r="AF7" s="23"/>
      <c r="AG7" s="31" t="s">
        <v>13</v>
      </c>
      <c r="AH7" s="25">
        <f t="shared" si="13"/>
        <v>-1569.2030943888369</v>
      </c>
      <c r="AI7" s="25">
        <f t="shared" si="14"/>
        <v>-1562.2428320987078</v>
      </c>
      <c r="AJ7" s="26"/>
      <c r="AK7" s="26"/>
      <c r="AL7" s="29"/>
      <c r="AM7" s="29"/>
      <c r="AN7" s="20"/>
      <c r="AO7" s="23"/>
      <c r="AP7" s="40">
        <f t="shared" si="2"/>
        <v>0.68030907409876717</v>
      </c>
      <c r="AQ7" s="40">
        <f t="shared" si="7"/>
        <v>-53.2</v>
      </c>
      <c r="AR7" s="44">
        <v>1</v>
      </c>
      <c r="AS7" s="46">
        <f>CORREL(AN15:AN115,AP14:AP114)</f>
        <v>0.10707557271779884</v>
      </c>
      <c r="AT7" s="23"/>
      <c r="AU7" s="31" t="s">
        <v>13</v>
      </c>
      <c r="AV7" s="25">
        <f t="shared" si="15"/>
        <v>-1694.4878161665115</v>
      </c>
      <c r="AW7" s="25">
        <f t="shared" si="16"/>
        <v>-1673.6070292961238</v>
      </c>
      <c r="AX7" s="61"/>
      <c r="AY7" s="26"/>
      <c r="AZ7" s="29"/>
      <c r="BA7" s="29"/>
      <c r="BB7" s="20"/>
      <c r="BC7" s="23"/>
      <c r="BD7" s="40">
        <f t="shared" si="3"/>
        <v>0.53603982489322</v>
      </c>
      <c r="BE7" s="40">
        <f t="shared" si="17"/>
        <v>-18.36</v>
      </c>
      <c r="BF7" s="44">
        <v>1</v>
      </c>
      <c r="BG7" s="46">
        <f>CORREL(BB15:BB43,BD14:BD42)</f>
        <v>0.30251995907189533</v>
      </c>
      <c r="BH7" s="23"/>
    </row>
    <row r="8" spans="1:60" ht="15">
      <c r="A8" s="7">
        <v>1494000</v>
      </c>
      <c r="B8" s="7">
        <f t="shared" si="4"/>
        <v>-1494</v>
      </c>
      <c r="C8" s="6">
        <v>1.3768</v>
      </c>
      <c r="E8" s="31" t="s">
        <v>14</v>
      </c>
      <c r="F8" s="25">
        <f t="shared" si="8"/>
        <v>-1498.0537467565093</v>
      </c>
      <c r="G8" s="25">
        <f t="shared" si="9"/>
        <v>-1497.2803842798282</v>
      </c>
      <c r="H8" s="26">
        <f t="shared" si="18"/>
        <v>1.4288411999999999</v>
      </c>
      <c r="I8" s="26"/>
      <c r="J8" s="29"/>
      <c r="K8" s="29"/>
      <c r="L8" s="20"/>
      <c r="M8" s="23"/>
      <c r="N8" s="40">
        <f t="shared" si="0"/>
        <v>-0.10686683851492232</v>
      </c>
      <c r="O8" s="40">
        <f t="shared" si="10"/>
        <v>-5.5629999999999997</v>
      </c>
      <c r="P8" s="44">
        <v>2</v>
      </c>
      <c r="Q8" s="40">
        <f>CORREL(L10:L972,N8:N970)</f>
        <v>2.1646477609751042E-2</v>
      </c>
      <c r="R8" s="23"/>
      <c r="S8" s="31" t="s">
        <v>14</v>
      </c>
      <c r="T8" s="25">
        <f t="shared" si="11"/>
        <v>-1481.0397722695266</v>
      </c>
      <c r="U8" s="25">
        <f t="shared" si="12"/>
        <v>-1478.7196848394835</v>
      </c>
      <c r="V8" s="26">
        <f t="shared" si="5"/>
        <v>1.5302332746</v>
      </c>
      <c r="W8" s="26"/>
      <c r="X8" s="29"/>
      <c r="Y8" s="29"/>
      <c r="Z8" s="20"/>
      <c r="AA8" s="23"/>
      <c r="AB8" s="40">
        <f t="shared" si="1"/>
        <v>-0.68006685335492489</v>
      </c>
      <c r="AC8" s="40">
        <f t="shared" si="6"/>
        <v>-12.43</v>
      </c>
      <c r="AD8" s="44">
        <v>2</v>
      </c>
      <c r="AE8" s="40">
        <f>CORREL(Z10:Z323,AB8:AB321)</f>
        <v>2.2518702014189769E-2</v>
      </c>
      <c r="AF8" s="23"/>
      <c r="AG8" s="31" t="s">
        <v>14</v>
      </c>
      <c r="AH8" s="25">
        <f t="shared" si="13"/>
        <v>-1555.2825698085785</v>
      </c>
      <c r="AI8" s="25">
        <f t="shared" si="14"/>
        <v>-1548.3223075184494</v>
      </c>
      <c r="AJ8" s="26"/>
      <c r="AK8" s="26"/>
      <c r="AL8" s="29"/>
      <c r="AM8" s="29"/>
      <c r="AN8" s="20"/>
      <c r="AO8" s="23"/>
      <c r="AP8" s="40">
        <f t="shared" si="2"/>
        <v>5.0031654192621983E-2</v>
      </c>
      <c r="AQ8" s="40">
        <f t="shared" si="7"/>
        <v>-53.2</v>
      </c>
      <c r="AR8" s="44">
        <v>2</v>
      </c>
      <c r="AS8" s="40">
        <f>CORREL(AN15:AN115,AP13:AP113)</f>
        <v>2.5607810283277969E-2</v>
      </c>
      <c r="AT8" s="23"/>
      <c r="AU8" s="31" t="s">
        <v>14</v>
      </c>
      <c r="AV8" s="25">
        <f t="shared" si="15"/>
        <v>-1652.7262424257362</v>
      </c>
      <c r="AW8" s="25">
        <f t="shared" si="16"/>
        <v>-1631.8454555553485</v>
      </c>
      <c r="AX8" s="61"/>
      <c r="AY8" s="26"/>
      <c r="AZ8" s="29"/>
      <c r="BA8" s="29"/>
      <c r="BB8" s="20"/>
      <c r="BC8" s="23"/>
      <c r="BD8" s="40">
        <f t="shared" si="3"/>
        <v>0.95326693362178438</v>
      </c>
      <c r="BE8" s="40">
        <f t="shared" si="17"/>
        <v>-18.36</v>
      </c>
      <c r="BF8" s="44">
        <v>2</v>
      </c>
      <c r="BG8" s="40">
        <f>CORREL(BB15:BB43,BD13:BD41)</f>
        <v>6.2531720838526289E-2</v>
      </c>
      <c r="BH8" s="23"/>
    </row>
    <row r="9" spans="1:60" ht="15">
      <c r="A9" s="7">
        <v>1493000</v>
      </c>
      <c r="B9" s="7">
        <f t="shared" si="4"/>
        <v>-1493</v>
      </c>
      <c r="C9" s="6">
        <v>1.13136364</v>
      </c>
      <c r="E9" s="42">
        <f>MIN(G2:G3000)</f>
        <v>-1506.5607339999999</v>
      </c>
      <c r="F9" s="25">
        <f t="shared" si="8"/>
        <v>-1496.5070218031474</v>
      </c>
      <c r="G9" s="25">
        <f t="shared" si="9"/>
        <v>-1495.7336593264663</v>
      </c>
      <c r="H9" s="26">
        <f t="shared" si="18"/>
        <v>1.5458696670000001</v>
      </c>
      <c r="I9" s="26"/>
      <c r="J9" s="29"/>
      <c r="K9" s="29"/>
      <c r="L9" s="20"/>
      <c r="M9" s="23"/>
      <c r="N9" s="40">
        <f t="shared" si="0"/>
        <v>-0.72097133274643288</v>
      </c>
      <c r="O9" s="40">
        <f t="shared" si="10"/>
        <v>-5.5629999999999997</v>
      </c>
      <c r="P9" s="44">
        <v>3</v>
      </c>
      <c r="Q9" s="40">
        <f>CORREL(L10:L972,N7:N969)</f>
        <v>-6.2283825244864664E-2</v>
      </c>
      <c r="R9" s="23"/>
      <c r="S9" s="42">
        <f>MIN(U2:U3000)</f>
        <v>-1506.5607339999999</v>
      </c>
      <c r="T9" s="25">
        <f t="shared" si="11"/>
        <v>-1476.3995974094405</v>
      </c>
      <c r="U9" s="25">
        <f t="shared" si="12"/>
        <v>-1474.0795099793975</v>
      </c>
      <c r="V9" s="26">
        <f t="shared" si="5"/>
        <v>1.2382242880000001</v>
      </c>
      <c r="W9" s="26"/>
      <c r="X9" s="29"/>
      <c r="Y9" s="29"/>
      <c r="Z9" s="20"/>
      <c r="AA9" s="23"/>
      <c r="AB9" s="40">
        <f t="shared" si="1"/>
        <v>-0.9922212368415827</v>
      </c>
      <c r="AC9" s="40">
        <f t="shared" si="6"/>
        <v>-12.43</v>
      </c>
      <c r="AD9" s="44">
        <v>3</v>
      </c>
      <c r="AE9" s="40">
        <f>CORREL(Z10:Z323,AB7:AB320)</f>
        <v>-6.5605389520607377E-2</v>
      </c>
      <c r="AF9" s="23"/>
      <c r="AG9" s="42">
        <f>MIN(AI2:AI3000)</f>
        <v>-1631.8454549999999</v>
      </c>
      <c r="AH9" s="25">
        <f t="shared" si="13"/>
        <v>-1541.3620452283201</v>
      </c>
      <c r="AI9" s="25">
        <f t="shared" si="14"/>
        <v>-1534.401782938191</v>
      </c>
      <c r="AJ9" s="26"/>
      <c r="AK9" s="26"/>
      <c r="AL9" s="29"/>
      <c r="AM9" s="29"/>
      <c r="AN9" s="20"/>
      <c r="AO9" s="23"/>
      <c r="AP9" s="40">
        <f t="shared" si="2"/>
        <v>-0.60365613275012864</v>
      </c>
      <c r="AQ9" s="40">
        <f t="shared" si="7"/>
        <v>-53.2</v>
      </c>
      <c r="AR9" s="44">
        <v>3</v>
      </c>
      <c r="AS9" s="40">
        <f>CORREL(AN15:AN115,AP12:AP112)</f>
        <v>-6.9145820501007066E-2</v>
      </c>
      <c r="AT9" s="23"/>
      <c r="AU9" s="42">
        <f>MIN(AW2:AW3000)</f>
        <v>-1882.414898</v>
      </c>
      <c r="AV9" s="25">
        <f t="shared" si="15"/>
        <v>-1610.964668684961</v>
      </c>
      <c r="AW9" s="25">
        <f t="shared" si="16"/>
        <v>-1590.0838818145733</v>
      </c>
      <c r="AX9" s="61"/>
      <c r="AY9" s="26"/>
      <c r="AZ9" s="29"/>
      <c r="BA9" s="29"/>
      <c r="BB9" s="20"/>
      <c r="BC9" s="23"/>
      <c r="BD9" s="40">
        <f t="shared" si="3"/>
        <v>0.92444984972685351</v>
      </c>
      <c r="BE9" s="40">
        <f t="shared" si="17"/>
        <v>-18.36</v>
      </c>
      <c r="BF9" s="44">
        <v>3</v>
      </c>
      <c r="BG9" s="40">
        <f>CORREL(BB15:BB43,BD12:BD40)</f>
        <v>-0.19692984837031757</v>
      </c>
      <c r="BH9" s="23"/>
    </row>
    <row r="10" spans="1:60" ht="15">
      <c r="A10" s="7">
        <v>1492000</v>
      </c>
      <c r="B10" s="7">
        <f t="shared" si="4"/>
        <v>-1492</v>
      </c>
      <c r="C10" s="6">
        <v>0.99582566699999997</v>
      </c>
      <c r="E10" s="31"/>
      <c r="F10" s="25">
        <f t="shared" si="8"/>
        <v>-1494.9602968497854</v>
      </c>
      <c r="G10" s="54">
        <f t="shared" si="9"/>
        <v>-1494.1869343731044</v>
      </c>
      <c r="H10" s="26">
        <f t="shared" si="18"/>
        <v>1.3768</v>
      </c>
      <c r="I10" s="26">
        <f t="shared" ref="I10:I71" si="19">AVERAGE(H9:H11)</f>
        <v>1.3287547735</v>
      </c>
      <c r="J10" s="29">
        <f t="shared" ref="J10:J17" si="20">AVERAGE(H6:H14)</f>
        <v>1.2950818933333332</v>
      </c>
      <c r="K10" s="29">
        <f>J10-I10</f>
        <v>-3.3672880166666808E-2</v>
      </c>
      <c r="L10" s="58">
        <f>J10-H10</f>
        <v>-8.171810666666679E-2</v>
      </c>
      <c r="M10" s="23"/>
      <c r="N10" s="40">
        <f t="shared" si="0"/>
        <v>-0.99772532768206112</v>
      </c>
      <c r="O10" s="40">
        <f t="shared" si="10"/>
        <v>-5.5629999999999997</v>
      </c>
      <c r="P10" s="44">
        <v>4</v>
      </c>
      <c r="Q10" s="40">
        <f>CORREL(L10:L972,N6:N968)</f>
        <v>-0.11707083405979667</v>
      </c>
      <c r="R10" s="23"/>
      <c r="S10" s="31"/>
      <c r="T10" s="25">
        <f t="shared" si="11"/>
        <v>-1471.7594225493544</v>
      </c>
      <c r="U10" s="54">
        <f t="shared" si="12"/>
        <v>-1469.4393351193114</v>
      </c>
      <c r="V10" s="26">
        <f t="shared" si="5"/>
        <v>0.71142102974999999</v>
      </c>
      <c r="W10" s="26">
        <f t="shared" ref="W10:W73" si="21">AVERAGE(V9:V11)</f>
        <v>0.77721116544999991</v>
      </c>
      <c r="X10" s="29">
        <f t="shared" ref="X10:X15" si="22">AVERAGE(V6:V14)</f>
        <v>0.79878592792222236</v>
      </c>
      <c r="Y10" s="29">
        <f>X10-W10</f>
        <v>2.1574762472222453E-2</v>
      </c>
      <c r="Z10" s="58">
        <f>X10-V10</f>
        <v>8.7364898172222372E-2</v>
      </c>
      <c r="AA10" s="23"/>
      <c r="AB10" s="40">
        <f t="shared" si="1"/>
        <v>-0.84010427629936735</v>
      </c>
      <c r="AC10" s="40">
        <f t="shared" si="6"/>
        <v>-12.43</v>
      </c>
      <c r="AD10" s="44">
        <v>4</v>
      </c>
      <c r="AE10" s="40">
        <f>CORREL(Z10:Z323,AB6:AB319)</f>
        <v>-0.12328878536175444</v>
      </c>
      <c r="AF10" s="23"/>
      <c r="AG10" s="31"/>
      <c r="AH10" s="25">
        <f t="shared" si="13"/>
        <v>-1527.4415206480617</v>
      </c>
      <c r="AI10" s="25">
        <f t="shared" si="14"/>
        <v>-1520.4812583579326</v>
      </c>
      <c r="AJ10" s="26"/>
      <c r="AK10" s="26"/>
      <c r="AL10" s="29"/>
      <c r="AM10" s="29"/>
      <c r="AN10" s="58"/>
      <c r="AO10" s="23"/>
      <c r="AP10" s="40">
        <f t="shared" si="2"/>
        <v>-0.97488650628849627</v>
      </c>
      <c r="AQ10" s="40">
        <f t="shared" si="7"/>
        <v>-53.2</v>
      </c>
      <c r="AR10" s="44">
        <v>4</v>
      </c>
      <c r="AS10" s="40">
        <f>CORREL(AN15:AN115,AP11:AP111)</f>
        <v>-0.13078153530428824</v>
      </c>
      <c r="AT10" s="23"/>
      <c r="AU10" s="31"/>
      <c r="AV10" s="25">
        <f t="shared" si="15"/>
        <v>-1569.2030949441858</v>
      </c>
      <c r="AW10" s="25">
        <f t="shared" si="16"/>
        <v>-1548.322308073798</v>
      </c>
      <c r="AX10" s="61"/>
      <c r="AY10" s="26"/>
      <c r="AZ10" s="29"/>
      <c r="BA10" s="29"/>
      <c r="BB10" s="58"/>
      <c r="BC10" s="23"/>
      <c r="BD10" s="40">
        <f t="shared" si="3"/>
        <v>0.46307240702907859</v>
      </c>
      <c r="BE10" s="40">
        <f t="shared" si="17"/>
        <v>-18.36</v>
      </c>
      <c r="BF10" s="44">
        <v>4</v>
      </c>
      <c r="BG10" s="40">
        <f>CORREL(BB15:BB43,BD11:BD39)</f>
        <v>-0.37519982946770364</v>
      </c>
      <c r="BH10" s="23"/>
    </row>
    <row r="11" spans="1:60" ht="15">
      <c r="A11" s="7">
        <v>1491000</v>
      </c>
      <c r="B11" s="7">
        <f t="shared" si="4"/>
        <v>-1491</v>
      </c>
      <c r="C11" s="6">
        <v>1.0124271600000001</v>
      </c>
      <c r="E11" s="31"/>
      <c r="F11" s="25">
        <f t="shared" si="8"/>
        <v>-1493.4135718964235</v>
      </c>
      <c r="G11" s="25">
        <f t="shared" si="9"/>
        <v>-1492.6402094197424</v>
      </c>
      <c r="H11" s="26">
        <f t="shared" si="18"/>
        <v>1.0635946535</v>
      </c>
      <c r="I11" s="26">
        <f t="shared" si="19"/>
        <v>1.1509406045000001</v>
      </c>
      <c r="J11" s="29">
        <f t="shared" si="20"/>
        <v>1.2018181392777776</v>
      </c>
      <c r="K11" s="29">
        <f t="shared" ref="K11:K74" si="23">J11-I11</f>
        <v>5.0877534777777456E-2</v>
      </c>
      <c r="L11" s="58">
        <f t="shared" ref="L11:L74" si="24">J11-H11</f>
        <v>0.13822348577777754</v>
      </c>
      <c r="M11" s="23"/>
      <c r="N11" s="40">
        <f t="shared" si="0"/>
        <v>-0.80763255331347394</v>
      </c>
      <c r="O11" s="40">
        <f t="shared" si="10"/>
        <v>-5.5629999999999997</v>
      </c>
      <c r="P11" s="44"/>
      <c r="Q11" s="48"/>
      <c r="R11" s="23"/>
      <c r="S11" s="31"/>
      <c r="T11" s="25">
        <f t="shared" si="11"/>
        <v>-1467.1192476892684</v>
      </c>
      <c r="U11" s="25">
        <f t="shared" si="12"/>
        <v>-1464.7991602592253</v>
      </c>
      <c r="V11" s="26">
        <f t="shared" si="5"/>
        <v>0.38198817860000001</v>
      </c>
      <c r="W11" s="26">
        <f t="shared" si="21"/>
        <v>0.46264446058333331</v>
      </c>
      <c r="X11" s="29">
        <f t="shared" si="22"/>
        <v>0.77521957796666674</v>
      </c>
      <c r="Y11" s="29">
        <f t="shared" ref="Y11:Y12" si="25">X11-W11</f>
        <v>0.31257511738333343</v>
      </c>
      <c r="Z11" s="58">
        <f t="shared" ref="Z11:Z12" si="26">X11-V11</f>
        <v>0.39323139936666673</v>
      </c>
      <c r="AA11" s="23"/>
      <c r="AB11" s="40">
        <f t="shared" si="1"/>
        <v>-0.29489318815767185</v>
      </c>
      <c r="AC11" s="40">
        <f t="shared" si="6"/>
        <v>-12.43</v>
      </c>
      <c r="AD11" s="44"/>
      <c r="AE11" s="40"/>
      <c r="AF11" s="23"/>
      <c r="AG11" s="31"/>
      <c r="AH11" s="25">
        <f t="shared" si="13"/>
        <v>-1513.5209960678033</v>
      </c>
      <c r="AI11" s="25">
        <f t="shared" si="14"/>
        <v>-1506.5607337776742</v>
      </c>
      <c r="AJ11" s="26">
        <f t="shared" ref="AJ11:AJ42" si="27">AVERAGEIFS(VADM,KyrBP,"&gt;"&amp;AH11,KyrBP,"&lt;"&amp;AH12)</f>
        <v>1.7007532000000001</v>
      </c>
      <c r="AK11" s="26"/>
      <c r="AL11" s="29"/>
      <c r="AM11" s="29"/>
      <c r="AN11" s="58"/>
      <c r="AO11" s="23"/>
      <c r="AP11" s="40">
        <f t="shared" si="2"/>
        <v>-0.889956648877822</v>
      </c>
      <c r="AQ11" s="40">
        <f t="shared" si="7"/>
        <v>-53.2</v>
      </c>
      <c r="AR11" s="44"/>
      <c r="AS11" s="48"/>
      <c r="AT11" s="23"/>
      <c r="AU11" s="31"/>
      <c r="AV11" s="25">
        <f t="shared" si="15"/>
        <v>-1527.4415212034105</v>
      </c>
      <c r="AW11" s="25">
        <f t="shared" si="16"/>
        <v>-1506.5607343330228</v>
      </c>
      <c r="AX11" s="61">
        <f t="shared" ref="AX11:AX47" si="28">AVERAGEIFS(VADM,KyrBP,"&gt;"&amp;AV11,KyrBP,"&lt;="&amp;AV12)</f>
        <v>1.2284473627333334</v>
      </c>
      <c r="AY11" s="26"/>
      <c r="AZ11" s="29"/>
      <c r="BA11" s="29"/>
      <c r="BB11" s="58"/>
      <c r="BC11" s="23"/>
      <c r="BD11" s="40">
        <f t="shared" si="3"/>
        <v>-0.21498176139414257</v>
      </c>
      <c r="BE11" s="40">
        <f t="shared" si="17"/>
        <v>-18.36</v>
      </c>
      <c r="BF11" s="44"/>
      <c r="BG11" s="40"/>
      <c r="BH11" s="23"/>
    </row>
    <row r="12" spans="1:60" ht="15">
      <c r="A12" s="7">
        <v>1490000</v>
      </c>
      <c r="B12" s="7">
        <f t="shared" si="4"/>
        <v>-1490</v>
      </c>
      <c r="C12" s="6">
        <v>1.0848575469999999</v>
      </c>
      <c r="E12" s="32" t="s">
        <v>15</v>
      </c>
      <c r="F12" s="25">
        <f t="shared" si="8"/>
        <v>-1491.8668469430615</v>
      </c>
      <c r="G12" s="25">
        <f t="shared" si="9"/>
        <v>-1491.0934844663805</v>
      </c>
      <c r="H12" s="26">
        <f t="shared" si="18"/>
        <v>1.0124271600000001</v>
      </c>
      <c r="I12" s="26">
        <f t="shared" si="19"/>
        <v>1.0286436223333333</v>
      </c>
      <c r="J12" s="29">
        <f t="shared" si="20"/>
        <v>1.1000843348333333</v>
      </c>
      <c r="K12" s="29">
        <f t="shared" si="23"/>
        <v>7.1440712500000059E-2</v>
      </c>
      <c r="L12" s="58">
        <f t="shared" si="24"/>
        <v>8.765717483333324E-2</v>
      </c>
      <c r="M12" s="23"/>
      <c r="N12" s="40">
        <f t="shared" si="0"/>
        <v>-0.23963953141351146</v>
      </c>
      <c r="O12" s="40">
        <f t="shared" si="10"/>
        <v>-5.5629999999999997</v>
      </c>
      <c r="P12" s="44"/>
      <c r="Q12" s="48" t="s">
        <v>42</v>
      </c>
      <c r="R12" s="23"/>
      <c r="S12" s="32" t="s">
        <v>15</v>
      </c>
      <c r="T12" s="25">
        <f t="shared" si="11"/>
        <v>-1462.4790728291823</v>
      </c>
      <c r="U12" s="25">
        <f t="shared" si="12"/>
        <v>-1460.1589853991393</v>
      </c>
      <c r="V12" s="26">
        <f t="shared" si="5"/>
        <v>0.29452417340000003</v>
      </c>
      <c r="W12" s="26">
        <f t="shared" si="21"/>
        <v>0.42943361949999997</v>
      </c>
      <c r="X12" s="29">
        <f t="shared" si="22"/>
        <v>0.76785392652222217</v>
      </c>
      <c r="Y12" s="29">
        <f t="shared" si="25"/>
        <v>0.3384203070222222</v>
      </c>
      <c r="Z12" s="58">
        <f t="shared" si="26"/>
        <v>0.47332975312222214</v>
      </c>
      <c r="AA12" s="23"/>
      <c r="AB12" s="40">
        <f t="shared" si="1"/>
        <v>0.38830170009574039</v>
      </c>
      <c r="AC12" s="40">
        <f t="shared" si="6"/>
        <v>-12.43</v>
      </c>
      <c r="AD12" s="44"/>
      <c r="AE12" s="48" t="s">
        <v>43</v>
      </c>
      <c r="AF12" s="23"/>
      <c r="AG12" s="32" t="s">
        <v>15</v>
      </c>
      <c r="AH12" s="25">
        <f t="shared" si="13"/>
        <v>-1499.6004714875448</v>
      </c>
      <c r="AI12" s="25">
        <f t="shared" si="14"/>
        <v>-1492.6402091974157</v>
      </c>
      <c r="AJ12" s="26">
        <f t="shared" si="27"/>
        <v>1.1947112314999999</v>
      </c>
      <c r="AK12" s="26"/>
      <c r="AL12" s="29"/>
      <c r="AM12" s="29"/>
      <c r="AN12" s="58"/>
      <c r="AO12" s="23"/>
      <c r="AP12" s="40">
        <f t="shared" si="2"/>
        <v>-0.38860618469078073</v>
      </c>
      <c r="AQ12" s="40">
        <f t="shared" si="7"/>
        <v>-53.2</v>
      </c>
      <c r="AR12" s="44"/>
      <c r="AS12" s="48" t="s">
        <v>44</v>
      </c>
      <c r="AT12" s="23"/>
      <c r="AU12" s="32" t="s">
        <v>15</v>
      </c>
      <c r="AV12" s="25">
        <f t="shared" si="15"/>
        <v>-1485.6799474626353</v>
      </c>
      <c r="AW12" s="25">
        <f t="shared" si="16"/>
        <v>-1464.7991605922475</v>
      </c>
      <c r="AX12" s="61">
        <f t="shared" si="28"/>
        <v>0.77660976973809526</v>
      </c>
      <c r="AY12" s="26"/>
      <c r="AZ12" s="29"/>
      <c r="BA12" s="29"/>
      <c r="BB12" s="58"/>
      <c r="BC12" s="23"/>
      <c r="BD12" s="40">
        <f t="shared" si="3"/>
        <v>-0.79244357440490476</v>
      </c>
      <c r="BE12" s="40">
        <f t="shared" si="17"/>
        <v>-18.36</v>
      </c>
      <c r="BF12" s="44"/>
      <c r="BG12" s="48" t="s">
        <v>62</v>
      </c>
      <c r="BH12" s="23"/>
    </row>
    <row r="13" spans="1:60" ht="15">
      <c r="A13" s="7">
        <v>1489000</v>
      </c>
      <c r="B13" s="7">
        <f t="shared" si="4"/>
        <v>-1489</v>
      </c>
      <c r="C13" s="6">
        <v>0.93496056000000005</v>
      </c>
      <c r="E13" s="32" t="s">
        <v>16</v>
      </c>
      <c r="F13" s="25">
        <f t="shared" si="8"/>
        <v>-1490.3201219896996</v>
      </c>
      <c r="G13" s="25">
        <f t="shared" si="9"/>
        <v>-1489.5467595130185</v>
      </c>
      <c r="H13" s="26">
        <f t="shared" si="18"/>
        <v>1.0099090534999999</v>
      </c>
      <c r="I13" s="26">
        <f t="shared" si="19"/>
        <v>0.91508979550000003</v>
      </c>
      <c r="J13" s="29">
        <f t="shared" si="20"/>
        <v>1.0356080481666665</v>
      </c>
      <c r="K13" s="29">
        <f t="shared" si="23"/>
        <v>0.12051825266666649</v>
      </c>
      <c r="L13" s="58">
        <f t="shared" si="24"/>
        <v>2.5698994666666586E-2</v>
      </c>
      <c r="M13" s="23"/>
      <c r="N13" s="40">
        <f t="shared" si="0"/>
        <v>0.44048349053155683</v>
      </c>
      <c r="O13" s="40">
        <f t="shared" si="10"/>
        <v>-5.5629999999999997</v>
      </c>
      <c r="P13" s="44"/>
      <c r="Q13" s="53" t="s">
        <v>48</v>
      </c>
      <c r="R13" s="23"/>
      <c r="S13" s="32" t="s">
        <v>16</v>
      </c>
      <c r="T13" s="25">
        <f t="shared" si="11"/>
        <v>-1457.8388979690963</v>
      </c>
      <c r="U13" s="25">
        <f t="shared" si="12"/>
        <v>-1455.5188105390532</v>
      </c>
      <c r="V13" s="26">
        <f t="shared" si="5"/>
        <v>0.61178850649999994</v>
      </c>
      <c r="W13" s="26">
        <f t="shared" si="21"/>
        <v>0.49668113856666668</v>
      </c>
      <c r="X13" s="29">
        <f t="shared" si="22"/>
        <v>0.71974634756666667</v>
      </c>
      <c r="Y13" s="29">
        <f t="shared" ref="Y13:Y76" si="29">X13-W13</f>
        <v>0.22306520899999999</v>
      </c>
      <c r="Z13" s="58">
        <f t="shared" ref="Z13:Z76" si="30">X13-V13</f>
        <v>0.10795784106666673</v>
      </c>
      <c r="AA13" s="23"/>
      <c r="AB13" s="40">
        <f t="shared" si="1"/>
        <v>0.88980590738162701</v>
      </c>
      <c r="AC13" s="40">
        <f t="shared" si="6"/>
        <v>-12.43</v>
      </c>
      <c r="AD13" s="44"/>
      <c r="AE13" s="53" t="s">
        <v>55</v>
      </c>
      <c r="AF13" s="23"/>
      <c r="AG13" s="32" t="s">
        <v>16</v>
      </c>
      <c r="AH13" s="25">
        <f t="shared" si="13"/>
        <v>-1485.6799469072864</v>
      </c>
      <c r="AI13" s="25">
        <f t="shared" si="14"/>
        <v>-1478.7196846171573</v>
      </c>
      <c r="AJ13" s="26">
        <f t="shared" si="27"/>
        <v>1.2584665990000001</v>
      </c>
      <c r="AK13" s="26"/>
      <c r="AL13" s="29"/>
      <c r="AM13" s="29"/>
      <c r="AN13" s="58"/>
      <c r="AO13" s="23"/>
      <c r="AP13" s="40">
        <f t="shared" si="2"/>
        <v>0.29457743218972177</v>
      </c>
      <c r="AQ13" s="40">
        <f t="shared" si="7"/>
        <v>-53.2</v>
      </c>
      <c r="AR13" s="44"/>
      <c r="AS13" s="53" t="s">
        <v>59</v>
      </c>
      <c r="AT13" s="23"/>
      <c r="AU13" s="32" t="s">
        <v>16</v>
      </c>
      <c r="AV13" s="25">
        <f t="shared" si="15"/>
        <v>-1443.91837372186</v>
      </c>
      <c r="AW13" s="25">
        <f t="shared" si="16"/>
        <v>-1423.0375868514723</v>
      </c>
      <c r="AX13" s="61">
        <f t="shared" si="28"/>
        <v>0.97911766704878045</v>
      </c>
      <c r="AY13" s="26"/>
      <c r="AZ13" s="29"/>
      <c r="BA13" s="29"/>
      <c r="BB13" s="58"/>
      <c r="BC13" s="23"/>
      <c r="BD13" s="40">
        <f t="shared" si="3"/>
        <v>-0.99911223192229359</v>
      </c>
      <c r="BE13" s="40">
        <f t="shared" si="17"/>
        <v>-18.36</v>
      </c>
      <c r="BF13" s="44"/>
      <c r="BG13" s="53" t="s">
        <v>55</v>
      </c>
      <c r="BH13" s="23"/>
    </row>
    <row r="14" spans="1:60" ht="15">
      <c r="A14" s="7">
        <v>1488000</v>
      </c>
      <c r="B14" s="7">
        <f t="shared" si="4"/>
        <v>-1488</v>
      </c>
      <c r="C14" s="6">
        <v>0.72293317300000004</v>
      </c>
      <c r="E14" s="36">
        <f>SLOPE(H3:H500,G3:G500)</f>
        <v>-1.3236091359941217E-4</v>
      </c>
      <c r="F14" s="25">
        <f t="shared" si="8"/>
        <v>-1488.7733970363377</v>
      </c>
      <c r="G14" s="25">
        <f t="shared" si="9"/>
        <v>-1488.0000345596566</v>
      </c>
      <c r="H14" s="26">
        <f t="shared" si="18"/>
        <v>0.72293317300000004</v>
      </c>
      <c r="I14" s="26">
        <f t="shared" si="19"/>
        <v>0.86474054666666655</v>
      </c>
      <c r="J14" s="29">
        <f t="shared" si="20"/>
        <v>0.99719260072222227</v>
      </c>
      <c r="K14" s="29">
        <f t="shared" si="23"/>
        <v>0.13245205405555571</v>
      </c>
      <c r="L14" s="58">
        <f t="shared" si="24"/>
        <v>0.27425942772222223</v>
      </c>
      <c r="M14" s="23"/>
      <c r="N14" s="40">
        <f t="shared" si="0"/>
        <v>0.91449939182822015</v>
      </c>
      <c r="O14" s="40">
        <f t="shared" si="10"/>
        <v>-5.5629999999999997</v>
      </c>
      <c r="P14" s="44"/>
      <c r="Q14" s="49" t="s">
        <v>61</v>
      </c>
      <c r="R14" s="23"/>
      <c r="S14" s="36">
        <f>SLOPE(V3:V500,U3:U500)</f>
        <v>5.4086348909923689E-5</v>
      </c>
      <c r="T14" s="25">
        <f t="shared" si="11"/>
        <v>-1453.1987231090102</v>
      </c>
      <c r="U14" s="25">
        <f t="shared" si="12"/>
        <v>-1450.8786356789672</v>
      </c>
      <c r="V14" s="26">
        <f t="shared" si="5"/>
        <v>0.58373073580000001</v>
      </c>
      <c r="W14" s="26">
        <f t="shared" si="21"/>
        <v>0.62550803803333332</v>
      </c>
      <c r="X14" s="29">
        <f t="shared" si="22"/>
        <v>0.68602252861111124</v>
      </c>
      <c r="Y14" s="29">
        <f t="shared" si="29"/>
        <v>6.0514490577777913E-2</v>
      </c>
      <c r="Z14" s="58">
        <f t="shared" si="30"/>
        <v>0.10229179281111123</v>
      </c>
      <c r="AA14" s="23"/>
      <c r="AB14" s="40">
        <f t="shared" si="1"/>
        <v>0.97496004151256743</v>
      </c>
      <c r="AC14" s="40">
        <f t="shared" si="6"/>
        <v>-12.43</v>
      </c>
      <c r="AD14" s="44"/>
      <c r="AE14" s="49"/>
      <c r="AF14" s="23"/>
      <c r="AG14" s="36">
        <f>SLOPE(AJ3:AJ500,AI3:AI500)</f>
        <v>3.1830951495389259E-5</v>
      </c>
      <c r="AH14" s="25">
        <f t="shared" si="13"/>
        <v>-1471.759422327028</v>
      </c>
      <c r="AI14" s="25">
        <f t="shared" si="14"/>
        <v>-1464.7991600368989</v>
      </c>
      <c r="AJ14" s="26">
        <f t="shared" si="27"/>
        <v>0.44487470564285714</v>
      </c>
      <c r="AK14" s="26"/>
      <c r="AL14" s="29"/>
      <c r="AM14" s="29"/>
      <c r="AN14" s="58"/>
      <c r="AO14" s="23"/>
      <c r="AP14" s="40">
        <f t="shared" si="2"/>
        <v>0.83992499468518977</v>
      </c>
      <c r="AQ14" s="40">
        <f t="shared" si="7"/>
        <v>-53.2</v>
      </c>
      <c r="AR14" s="44"/>
      <c r="AS14" s="48"/>
      <c r="AT14" s="23"/>
      <c r="AU14" s="36">
        <f>SLOPE(AX3:AX500,AW3:AW500)</f>
        <v>3.5745945414086038E-5</v>
      </c>
      <c r="AV14" s="25">
        <f t="shared" si="15"/>
        <v>-1402.1567999810848</v>
      </c>
      <c r="AW14" s="25">
        <f t="shared" si="16"/>
        <v>-1381.276013110697</v>
      </c>
      <c r="AX14" s="61">
        <f t="shared" si="28"/>
        <v>1.0533802996904758</v>
      </c>
      <c r="AY14" s="26"/>
      <c r="AZ14" s="29"/>
      <c r="BA14" s="29"/>
      <c r="BB14" s="58"/>
      <c r="BC14" s="23"/>
      <c r="BD14" s="40">
        <f t="shared" si="3"/>
        <v>-0.738285172227644</v>
      </c>
      <c r="BE14" s="40">
        <f t="shared" si="17"/>
        <v>-18.36</v>
      </c>
      <c r="BF14" s="44"/>
      <c r="BG14" s="49"/>
      <c r="BH14" s="23"/>
    </row>
    <row r="15" spans="1:60" ht="15">
      <c r="A15" s="7">
        <v>1487000</v>
      </c>
      <c r="B15" s="7">
        <f t="shared" si="4"/>
        <v>-1487</v>
      </c>
      <c r="C15" s="6">
        <v>0.80126690700000003</v>
      </c>
      <c r="E15" s="32" t="s">
        <v>17</v>
      </c>
      <c r="F15" s="25">
        <f t="shared" si="8"/>
        <v>-1487.2266720829757</v>
      </c>
      <c r="G15" s="25">
        <f t="shared" si="9"/>
        <v>-1486.4533096062946</v>
      </c>
      <c r="H15" s="26">
        <f t="shared" si="18"/>
        <v>0.86137941350000002</v>
      </c>
      <c r="I15" s="26">
        <f t="shared" si="19"/>
        <v>0.82110575983333334</v>
      </c>
      <c r="J15" s="29">
        <f t="shared" si="20"/>
        <v>0.99950449555555565</v>
      </c>
      <c r="K15" s="29">
        <f t="shared" si="23"/>
        <v>0.17839873572222231</v>
      </c>
      <c r="L15" s="58">
        <f t="shared" si="24"/>
        <v>0.13812508205555563</v>
      </c>
      <c r="M15" s="23"/>
      <c r="N15" s="40">
        <f t="shared" si="0"/>
        <v>0.9606108641598784</v>
      </c>
      <c r="O15" s="40">
        <f t="shared" si="10"/>
        <v>-5.5629999999999997</v>
      </c>
      <c r="P15" s="44"/>
      <c r="Q15" s="48" t="s">
        <v>47</v>
      </c>
      <c r="R15" s="23"/>
      <c r="S15" s="32" t="s">
        <v>17</v>
      </c>
      <c r="T15" s="25">
        <f t="shared" si="11"/>
        <v>-1448.5585482489241</v>
      </c>
      <c r="U15" s="25">
        <f t="shared" si="12"/>
        <v>-1446.2384608188811</v>
      </c>
      <c r="V15" s="26">
        <f t="shared" si="5"/>
        <v>0.68100487180000002</v>
      </c>
      <c r="W15" s="26">
        <f t="shared" si="21"/>
        <v>0.71416862928333336</v>
      </c>
      <c r="X15" s="29">
        <f t="shared" si="22"/>
        <v>0.69095881975000006</v>
      </c>
      <c r="Y15" s="29">
        <f t="shared" si="29"/>
        <v>-2.3209809533333292E-2</v>
      </c>
      <c r="Z15" s="58">
        <f t="shared" si="30"/>
        <v>9.9539479500000416E-3</v>
      </c>
      <c r="AA15" s="23"/>
      <c r="AB15" s="40">
        <f t="shared" si="1"/>
        <v>0.60391953674587973</v>
      </c>
      <c r="AC15" s="40">
        <f t="shared" si="6"/>
        <v>-12.43</v>
      </c>
      <c r="AD15" s="40"/>
      <c r="AE15" s="52" t="s">
        <v>69</v>
      </c>
      <c r="AF15" s="23"/>
      <c r="AG15" s="32" t="s">
        <v>17</v>
      </c>
      <c r="AH15" s="25">
        <f t="shared" si="13"/>
        <v>-1457.8388977467696</v>
      </c>
      <c r="AI15" s="54">
        <f t="shared" si="14"/>
        <v>-1450.8786354566405</v>
      </c>
      <c r="AJ15" s="26">
        <f t="shared" si="27"/>
        <v>0.62648800457142861</v>
      </c>
      <c r="AK15" s="26">
        <f t="shared" ref="AK15:AK78" si="31">AVERAGE(AJ14:AJ16)</f>
        <v>0.68261985645238099</v>
      </c>
      <c r="AL15" s="29">
        <f t="shared" ref="AL15:AL16" si="32">AVERAGE(AJ11:AJ19)</f>
        <v>1.0609822380360194</v>
      </c>
      <c r="AM15" s="29">
        <f t="shared" ref="AM15:AM16" si="33">AL15-AK15</f>
        <v>0.37836238158363844</v>
      </c>
      <c r="AN15" s="58">
        <f t="shared" ref="AN15:AN16" si="34">AL15-AJ15</f>
        <v>0.43449423346459082</v>
      </c>
      <c r="AO15" s="23"/>
      <c r="AP15" s="40">
        <f t="shared" si="2"/>
        <v>0.99226231744092086</v>
      </c>
      <c r="AQ15" s="40">
        <f t="shared" si="7"/>
        <v>-53.2</v>
      </c>
      <c r="AR15" s="40"/>
      <c r="AS15" s="48" t="s">
        <v>47</v>
      </c>
      <c r="AT15" s="23"/>
      <c r="AU15" s="32" t="s">
        <v>17</v>
      </c>
      <c r="AV15" s="25">
        <f t="shared" si="15"/>
        <v>-1360.3952262403095</v>
      </c>
      <c r="AW15" s="54">
        <f t="shared" si="16"/>
        <v>-1339.5144393699218</v>
      </c>
      <c r="AX15" s="61">
        <f t="shared" si="28"/>
        <v>1.1062256218809525</v>
      </c>
      <c r="AY15" s="26">
        <f t="shared" ref="AY15:AY43" si="35">AVERAGE(AX14:AX16)</f>
        <v>1.0509091753492061</v>
      </c>
      <c r="AZ15" s="29">
        <f t="shared" ref="AZ15:AZ17" si="36">AVERAGE(AX11:AX19)</f>
        <v>0.91194654451601409</v>
      </c>
      <c r="BA15" s="29">
        <f t="shared" ref="BA15:BA17" si="37">AZ15-AY15</f>
        <v>-0.13896263083319205</v>
      </c>
      <c r="BB15" s="58">
        <f t="shared" ref="BB15:BB17" si="38">AZ15-AX15</f>
        <v>-0.19427907736493844</v>
      </c>
      <c r="BC15" s="23"/>
      <c r="BD15" s="40">
        <f t="shared" si="3"/>
        <v>-0.13200627532195569</v>
      </c>
      <c r="BE15" s="40">
        <f t="shared" si="17"/>
        <v>-18.36</v>
      </c>
      <c r="BF15" s="40"/>
      <c r="BG15" s="48" t="s">
        <v>47</v>
      </c>
      <c r="BH15" s="23"/>
    </row>
    <row r="16" spans="1:60" ht="15">
      <c r="A16" s="7">
        <v>1486000</v>
      </c>
      <c r="B16" s="7">
        <f t="shared" si="4"/>
        <v>-1486</v>
      </c>
      <c r="C16" s="6">
        <v>0.92149192000000002</v>
      </c>
      <c r="E16" s="33">
        <f>INTERCEPT(H3:H500,G3:G500)</f>
        <v>0.7538651184554267</v>
      </c>
      <c r="F16" s="25">
        <f t="shared" si="8"/>
        <v>-1485.6799471296138</v>
      </c>
      <c r="G16" s="25">
        <f t="shared" si="9"/>
        <v>-1484.9065846529327</v>
      </c>
      <c r="H16" s="26">
        <f t="shared" si="18"/>
        <v>0.87900469299999995</v>
      </c>
      <c r="I16" s="26">
        <f t="shared" si="19"/>
        <v>0.86297957550000015</v>
      </c>
      <c r="J16" s="29">
        <f t="shared" si="20"/>
        <v>1.0569379192222224</v>
      </c>
      <c r="K16" s="29">
        <f t="shared" si="23"/>
        <v>0.1939583437222222</v>
      </c>
      <c r="L16" s="58">
        <f t="shared" si="24"/>
        <v>0.17793322622222241</v>
      </c>
      <c r="M16" s="23"/>
      <c r="N16" s="40">
        <f t="shared" si="0"/>
        <v>0.55724183715063302</v>
      </c>
      <c r="O16" s="40">
        <f t="shared" si="10"/>
        <v>-5.5629999999999997</v>
      </c>
      <c r="P16" s="44"/>
      <c r="Q16" s="48" t="s">
        <v>67</v>
      </c>
      <c r="R16" s="23"/>
      <c r="S16" s="33">
        <f>INTERCEPT(V3:V500,U3:U500)</f>
        <v>0.99733227714806993</v>
      </c>
      <c r="T16" s="25">
        <f t="shared" si="11"/>
        <v>-1443.9183733888381</v>
      </c>
      <c r="U16" s="25">
        <f t="shared" si="12"/>
        <v>-1441.598285958795</v>
      </c>
      <c r="V16" s="26">
        <f t="shared" si="5"/>
        <v>0.87777028025000003</v>
      </c>
      <c r="W16" s="26">
        <f t="shared" si="21"/>
        <v>0.88534673868333336</v>
      </c>
      <c r="X16" s="29">
        <f t="shared" ref="X16:X79" si="39">AVERAGE(V12:V20)</f>
        <v>0.7601387925055556</v>
      </c>
      <c r="Y16" s="29">
        <f t="shared" si="29"/>
        <v>-0.12520794617777775</v>
      </c>
      <c r="Z16" s="58">
        <f t="shared" si="30"/>
        <v>-0.11763148774444443</v>
      </c>
      <c r="AA16" s="23"/>
      <c r="AB16" s="40">
        <f t="shared" si="1"/>
        <v>-4.9701631082190105E-2</v>
      </c>
      <c r="AC16" s="40">
        <f t="shared" si="6"/>
        <v>-12.43</v>
      </c>
      <c r="AD16" s="40"/>
      <c r="AE16" s="52" t="s">
        <v>64</v>
      </c>
      <c r="AF16" s="23"/>
      <c r="AG16" s="33">
        <f>INTERCEPT(AJ3:AJ500,AI3:AI500)</f>
        <v>0.98490504949066704</v>
      </c>
      <c r="AH16" s="25">
        <f t="shared" si="13"/>
        <v>-1443.9183731665112</v>
      </c>
      <c r="AI16" s="25">
        <f t="shared" si="14"/>
        <v>-1436.9581108763821</v>
      </c>
      <c r="AJ16" s="26">
        <f t="shared" si="27"/>
        <v>0.97649685914285733</v>
      </c>
      <c r="AK16" s="26">
        <f t="shared" si="31"/>
        <v>0.85453694775091582</v>
      </c>
      <c r="AL16" s="29">
        <f t="shared" si="32"/>
        <v>0.98988993274236892</v>
      </c>
      <c r="AM16" s="29">
        <f t="shared" si="33"/>
        <v>0.1353529849914531</v>
      </c>
      <c r="AN16" s="58">
        <f t="shared" si="34"/>
        <v>1.3393073599511585E-2</v>
      </c>
      <c r="AO16" s="23"/>
      <c r="AP16" s="40">
        <f t="shared" si="2"/>
        <v>0.68030907409876218</v>
      </c>
      <c r="AQ16" s="40">
        <f t="shared" si="7"/>
        <v>-53.2</v>
      </c>
      <c r="AR16" s="40"/>
      <c r="AS16" s="48" t="s">
        <v>58</v>
      </c>
      <c r="AT16" s="23"/>
      <c r="AU16" s="33">
        <f>INTERCEPT(AX3:AX500,AW3:AW500)</f>
        <v>0.98554140578107108</v>
      </c>
      <c r="AV16" s="25">
        <f t="shared" si="15"/>
        <v>-1318.6336524995343</v>
      </c>
      <c r="AW16" s="25">
        <f t="shared" si="16"/>
        <v>-1297.7528656291465</v>
      </c>
      <c r="AX16" s="61">
        <f t="shared" si="28"/>
        <v>0.99312160447619058</v>
      </c>
      <c r="AY16" s="26">
        <f t="shared" si="35"/>
        <v>1.0207430658019747</v>
      </c>
      <c r="AZ16" s="29">
        <f t="shared" si="36"/>
        <v>0.88520987715940036</v>
      </c>
      <c r="BA16" s="29">
        <f t="shared" si="37"/>
        <v>-0.13553318864257435</v>
      </c>
      <c r="BB16" s="58">
        <f t="shared" si="38"/>
        <v>-0.10791172731679022</v>
      </c>
      <c r="BC16" s="23"/>
      <c r="BD16" s="40">
        <f t="shared" si="3"/>
        <v>0.53603982489320778</v>
      </c>
      <c r="BE16" s="40">
        <f t="shared" si="17"/>
        <v>-18.36</v>
      </c>
      <c r="BF16" s="40"/>
      <c r="BG16" s="48" t="s">
        <v>71</v>
      </c>
      <c r="BH16" s="23"/>
    </row>
    <row r="17" spans="1:60" ht="15">
      <c r="A17" s="7">
        <v>1485000</v>
      </c>
      <c r="B17" s="7">
        <f t="shared" si="4"/>
        <v>-1485</v>
      </c>
      <c r="C17" s="6">
        <v>0.87900469299999995</v>
      </c>
      <c r="E17" s="31"/>
      <c r="F17" s="25">
        <f t="shared" si="8"/>
        <v>-1484.1332221762518</v>
      </c>
      <c r="G17" s="25">
        <f t="shared" si="9"/>
        <v>-1483.3598596995707</v>
      </c>
      <c r="H17" s="26">
        <f t="shared" si="18"/>
        <v>0.84855462000000004</v>
      </c>
      <c r="I17" s="26">
        <f t="shared" si="19"/>
        <v>0.97589665099999989</v>
      </c>
      <c r="J17" s="29">
        <f t="shared" si="20"/>
        <v>1.1327750495555555</v>
      </c>
      <c r="K17" s="29">
        <f t="shared" si="23"/>
        <v>0.15687839855555563</v>
      </c>
      <c r="L17" s="58">
        <f t="shared" si="24"/>
        <v>0.28422042955555549</v>
      </c>
      <c r="M17" s="23"/>
      <c r="N17" s="40">
        <f t="shared" si="0"/>
        <v>-0.10686683851456177</v>
      </c>
      <c r="O17" s="40">
        <f t="shared" si="10"/>
        <v>-5.5629999999999997</v>
      </c>
      <c r="P17" s="44"/>
      <c r="Q17" s="51"/>
      <c r="R17" s="23"/>
      <c r="S17" s="31"/>
      <c r="T17" s="25">
        <f t="shared" si="11"/>
        <v>-1439.278198528752</v>
      </c>
      <c r="U17" s="25">
        <f t="shared" si="12"/>
        <v>-1436.958111098709</v>
      </c>
      <c r="V17" s="26">
        <f t="shared" si="5"/>
        <v>1.0972650640000001</v>
      </c>
      <c r="W17" s="26">
        <f t="shared" si="21"/>
        <v>0.96991508721666675</v>
      </c>
      <c r="X17" s="29">
        <f t="shared" si="39"/>
        <v>0.85079464732222221</v>
      </c>
      <c r="Y17" s="29">
        <f t="shared" si="29"/>
        <v>-0.11912043989444454</v>
      </c>
      <c r="Z17" s="58">
        <f t="shared" si="30"/>
        <v>-0.24647041667777791</v>
      </c>
      <c r="AA17" s="23"/>
      <c r="AB17" s="40">
        <f t="shared" si="1"/>
        <v>-0.68006685335484662</v>
      </c>
      <c r="AC17" s="40">
        <f t="shared" si="6"/>
        <v>-12.43</v>
      </c>
      <c r="AD17" s="40"/>
      <c r="AE17" s="59"/>
      <c r="AF17" s="23"/>
      <c r="AG17" s="31"/>
      <c r="AH17" s="25">
        <f t="shared" si="13"/>
        <v>-1429.9978485862528</v>
      </c>
      <c r="AI17" s="25">
        <f t="shared" si="14"/>
        <v>-1423.0375862961237</v>
      </c>
      <c r="AJ17" s="26">
        <f t="shared" si="27"/>
        <v>0.96062597953846141</v>
      </c>
      <c r="AK17" s="26">
        <f t="shared" si="31"/>
        <v>0.97867738877472521</v>
      </c>
      <c r="AL17" s="29">
        <f t="shared" ref="AL17:AL80" si="40">AVERAGE(AJ13:AJ21)</f>
        <v>0.93622248606776581</v>
      </c>
      <c r="AM17" s="29">
        <f t="shared" ref="AM17:AM80" si="41">AL17-AK17</f>
        <v>-4.2454902706959396E-2</v>
      </c>
      <c r="AN17" s="58">
        <f t="shared" ref="AN17:AN80" si="42">AL17-AJ17</f>
        <v>-2.4403493470695592E-2</v>
      </c>
      <c r="AO17" s="23"/>
      <c r="AP17" s="40">
        <f t="shared" si="2"/>
        <v>5.0031654192643514E-2</v>
      </c>
      <c r="AQ17" s="40">
        <f t="shared" si="7"/>
        <v>-53.2</v>
      </c>
      <c r="AR17" s="40"/>
      <c r="AS17" s="49"/>
      <c r="AT17" s="23"/>
      <c r="AU17" s="31"/>
      <c r="AV17" s="25">
        <f t="shared" si="15"/>
        <v>-1276.872078758759</v>
      </c>
      <c r="AW17" s="25">
        <f t="shared" si="16"/>
        <v>-1255.9912918883713</v>
      </c>
      <c r="AX17" s="61">
        <f t="shared" si="28"/>
        <v>0.96288197104878059</v>
      </c>
      <c r="AY17" s="26">
        <f t="shared" si="35"/>
        <v>0.79645032187463938</v>
      </c>
      <c r="AZ17" s="29">
        <f t="shared" si="36"/>
        <v>0.91094111552454415</v>
      </c>
      <c r="BA17" s="29">
        <f t="shared" si="37"/>
        <v>0.11449079364990478</v>
      </c>
      <c r="BB17" s="58">
        <f t="shared" si="38"/>
        <v>-5.194085552423644E-2</v>
      </c>
      <c r="BC17" s="23"/>
      <c r="BD17" s="40">
        <f t="shared" si="3"/>
        <v>0.95326693362177994</v>
      </c>
      <c r="BE17" s="40">
        <f t="shared" si="17"/>
        <v>-18.36</v>
      </c>
      <c r="BF17" s="40"/>
      <c r="BG17" s="59"/>
      <c r="BH17" s="23"/>
    </row>
    <row r="18" spans="1:60" ht="15">
      <c r="A18" s="7">
        <v>1484000</v>
      </c>
      <c r="B18" s="7">
        <f t="shared" si="4"/>
        <v>-1484</v>
      </c>
      <c r="C18" s="6">
        <v>0.81993473299999997</v>
      </c>
      <c r="E18" s="31"/>
      <c r="F18" s="25">
        <f t="shared" si="8"/>
        <v>-1482.5864972228899</v>
      </c>
      <c r="G18" s="25">
        <f t="shared" si="9"/>
        <v>-1481.8131347462088</v>
      </c>
      <c r="H18" s="26">
        <f t="shared" si="18"/>
        <v>1.20013064</v>
      </c>
      <c r="I18" s="26">
        <f t="shared" si="19"/>
        <v>1.1487641044999999</v>
      </c>
      <c r="J18" s="29">
        <f t="shared" ref="J18:J81" si="43">AVERAGE(H14:H22)</f>
        <v>1.1890200732222223</v>
      </c>
      <c r="K18" s="29">
        <f t="shared" si="23"/>
        <v>4.0255968722222368E-2</v>
      </c>
      <c r="L18" s="58">
        <f t="shared" si="24"/>
        <v>-1.1110566777777775E-2</v>
      </c>
      <c r="M18" s="23"/>
      <c r="N18" s="40">
        <f t="shared" si="0"/>
        <v>-0.72097133274610281</v>
      </c>
      <c r="O18" s="40">
        <f t="shared" si="10"/>
        <v>-5.5629999999999997</v>
      </c>
      <c r="Q18" s="56" t="s">
        <v>68</v>
      </c>
      <c r="R18" s="23"/>
      <c r="S18" s="31"/>
      <c r="T18" s="25">
        <f t="shared" si="11"/>
        <v>-1434.6380236686659</v>
      </c>
      <c r="U18" s="25">
        <f t="shared" si="12"/>
        <v>-1432.3179362386229</v>
      </c>
      <c r="V18" s="26">
        <f t="shared" si="5"/>
        <v>0.93470991739999998</v>
      </c>
      <c r="W18" s="26">
        <f t="shared" si="21"/>
        <v>0.92927421046666669</v>
      </c>
      <c r="X18" s="29">
        <f t="shared" si="39"/>
        <v>0.9149002292666667</v>
      </c>
      <c r="Y18" s="29">
        <f t="shared" si="29"/>
        <v>-1.4373981199999997E-2</v>
      </c>
      <c r="Z18" s="58">
        <f t="shared" si="30"/>
        <v>-1.9809688133333281E-2</v>
      </c>
      <c r="AA18" s="23"/>
      <c r="AB18" s="40">
        <f t="shared" si="1"/>
        <v>-0.99222123684157293</v>
      </c>
      <c r="AC18" s="40">
        <f t="shared" si="6"/>
        <v>-12.43</v>
      </c>
      <c r="AD18" s="40"/>
      <c r="AE18" s="48" t="s">
        <v>47</v>
      </c>
      <c r="AF18" s="23"/>
      <c r="AG18" s="31"/>
      <c r="AH18" s="25">
        <f t="shared" si="13"/>
        <v>-1416.0773240059943</v>
      </c>
      <c r="AI18" s="25">
        <f t="shared" si="14"/>
        <v>-1409.1170617158652</v>
      </c>
      <c r="AJ18" s="26">
        <f t="shared" si="27"/>
        <v>0.99890932764285723</v>
      </c>
      <c r="AK18" s="26">
        <f t="shared" si="31"/>
        <v>1.1156831808223444</v>
      </c>
      <c r="AL18" s="29">
        <f t="shared" si="40"/>
        <v>0.89388409780586109</v>
      </c>
      <c r="AM18" s="29">
        <f t="shared" si="41"/>
        <v>-0.22179908301648332</v>
      </c>
      <c r="AN18" s="58">
        <f t="shared" si="42"/>
        <v>-0.10502522983699614</v>
      </c>
      <c r="AO18" s="23"/>
      <c r="AP18" s="40">
        <f t="shared" si="2"/>
        <v>-0.60365613275013408</v>
      </c>
      <c r="AQ18" s="40">
        <f t="shared" si="7"/>
        <v>-53.2</v>
      </c>
      <c r="AR18" s="40"/>
      <c r="AS18" s="52" t="s">
        <v>70</v>
      </c>
      <c r="AT18" s="23"/>
      <c r="AU18" s="31"/>
      <c r="AV18" s="25">
        <f t="shared" si="15"/>
        <v>-1235.1105050179838</v>
      </c>
      <c r="AW18" s="25">
        <f t="shared" si="16"/>
        <v>-1214.229718147596</v>
      </c>
      <c r="AX18" s="61">
        <f t="shared" si="28"/>
        <v>0.43334739009894691</v>
      </c>
      <c r="AY18" s="26">
        <f t="shared" si="35"/>
        <v>0.69020552502543298</v>
      </c>
      <c r="AZ18" s="29">
        <f t="shared" ref="AZ18:AZ43" si="44">AVERAGE(AX14:AX22)</f>
        <v>0.91466506331806585</v>
      </c>
      <c r="BA18" s="29">
        <f t="shared" ref="BA18:BA43" si="45">AZ18-AY18</f>
        <v>0.22445953829263288</v>
      </c>
      <c r="BB18" s="58">
        <f t="shared" ref="BB18:BB43" si="46">AZ18-AX18</f>
        <v>0.48131767321911895</v>
      </c>
      <c r="BC18" s="23"/>
      <c r="BD18" s="40">
        <f t="shared" si="3"/>
        <v>0.92444984972685773</v>
      </c>
      <c r="BE18" s="40">
        <f t="shared" si="17"/>
        <v>-18.36</v>
      </c>
      <c r="BF18" s="40"/>
      <c r="BG18" s="52" t="s">
        <v>72</v>
      </c>
      <c r="BH18" s="23"/>
    </row>
    <row r="19" spans="1:60" ht="15">
      <c r="A19" s="7">
        <v>1483000</v>
      </c>
      <c r="B19" s="7">
        <f t="shared" si="4"/>
        <v>-1483</v>
      </c>
      <c r="C19" s="6">
        <v>0.87717450699999999</v>
      </c>
      <c r="E19" s="32" t="s">
        <v>18</v>
      </c>
      <c r="F19" s="25">
        <f t="shared" si="8"/>
        <v>-1481.0397722695279</v>
      </c>
      <c r="G19" s="25">
        <f t="shared" si="9"/>
        <v>-1480.2664097928468</v>
      </c>
      <c r="H19" s="26">
        <f t="shared" si="18"/>
        <v>1.3976070535</v>
      </c>
      <c r="I19" s="26">
        <f t="shared" si="19"/>
        <v>1.3927443866666664</v>
      </c>
      <c r="J19" s="29">
        <f t="shared" si="43"/>
        <v>1.2471087917777779</v>
      </c>
      <c r="K19" s="29">
        <f t="shared" si="23"/>
        <v>-0.14563559488888855</v>
      </c>
      <c r="L19" s="58">
        <f t="shared" si="24"/>
        <v>-0.15049826172222214</v>
      </c>
      <c r="M19" s="23"/>
      <c r="N19" s="40">
        <f t="shared" si="0"/>
        <v>-0.9977253276820367</v>
      </c>
      <c r="O19" s="40">
        <f t="shared" si="10"/>
        <v>-5.5629999999999997</v>
      </c>
      <c r="Q19" s="56" t="s">
        <v>63</v>
      </c>
      <c r="R19" s="23"/>
      <c r="S19" s="32" t="s">
        <v>18</v>
      </c>
      <c r="T19" s="25">
        <f t="shared" si="11"/>
        <v>-1429.9978488085799</v>
      </c>
      <c r="U19" s="25">
        <f t="shared" si="12"/>
        <v>-1427.6777613785368</v>
      </c>
      <c r="V19" s="26">
        <f t="shared" si="5"/>
        <v>0.75584764999999998</v>
      </c>
      <c r="W19" s="26">
        <f t="shared" si="21"/>
        <v>0.89838850026666661</v>
      </c>
      <c r="X19" s="29">
        <f t="shared" si="39"/>
        <v>0.91044381773333327</v>
      </c>
      <c r="Y19" s="29">
        <f t="shared" si="29"/>
        <v>1.205531746666666E-2</v>
      </c>
      <c r="Z19" s="58">
        <f t="shared" si="30"/>
        <v>0.15459616773333329</v>
      </c>
      <c r="AA19" s="23"/>
      <c r="AB19" s="40">
        <f t="shared" si="1"/>
        <v>-0.84010427629940987</v>
      </c>
      <c r="AC19" s="40">
        <f t="shared" si="6"/>
        <v>-12.43</v>
      </c>
      <c r="AE19" s="55" t="s">
        <v>56</v>
      </c>
      <c r="AF19" s="23"/>
      <c r="AG19" s="32" t="s">
        <v>18</v>
      </c>
      <c r="AH19" s="25">
        <f t="shared" si="13"/>
        <v>-1402.1567994257359</v>
      </c>
      <c r="AI19" s="25">
        <f t="shared" si="14"/>
        <v>-1395.1965371356068</v>
      </c>
      <c r="AJ19" s="26">
        <f t="shared" si="27"/>
        <v>1.3875142352857144</v>
      </c>
      <c r="AK19" s="26">
        <f t="shared" si="31"/>
        <v>1.1491153384285715</v>
      </c>
      <c r="AL19" s="29">
        <f t="shared" si="40"/>
        <v>0.98366328045665463</v>
      </c>
      <c r="AM19" s="29">
        <f t="shared" si="41"/>
        <v>-0.16545205797191687</v>
      </c>
      <c r="AN19" s="58">
        <f t="shared" si="42"/>
        <v>-0.40385095482905975</v>
      </c>
      <c r="AO19" s="23"/>
      <c r="AP19" s="40">
        <f t="shared" si="2"/>
        <v>-0.97488650628849149</v>
      </c>
      <c r="AQ19" s="40">
        <f t="shared" si="7"/>
        <v>-53.2</v>
      </c>
      <c r="AR19" s="40"/>
      <c r="AS19" s="52" t="s">
        <v>65</v>
      </c>
      <c r="AT19" s="23"/>
      <c r="AU19" s="32" t="s">
        <v>18</v>
      </c>
      <c r="AV19" s="25">
        <f t="shared" si="15"/>
        <v>-1193.3489312772085</v>
      </c>
      <c r="AW19" s="25">
        <f t="shared" si="16"/>
        <v>-1172.4681444068208</v>
      </c>
      <c r="AX19" s="61">
        <f t="shared" si="28"/>
        <v>0.67438721392857137</v>
      </c>
      <c r="AY19" s="26">
        <f t="shared" si="35"/>
        <v>0.69851732018377577</v>
      </c>
      <c r="AZ19" s="29">
        <f t="shared" si="44"/>
        <v>0.89387507893182261</v>
      </c>
      <c r="BA19" s="29">
        <f t="shared" si="45"/>
        <v>0.19535775874804684</v>
      </c>
      <c r="BB19" s="58">
        <f t="shared" si="46"/>
        <v>0.21948786500325124</v>
      </c>
      <c r="BC19" s="23"/>
      <c r="BD19" s="40">
        <f t="shared" si="3"/>
        <v>0.46307240702909142</v>
      </c>
      <c r="BE19" s="40">
        <f t="shared" si="17"/>
        <v>-18.36</v>
      </c>
      <c r="BF19" s="40"/>
      <c r="BG19" s="52" t="s">
        <v>66</v>
      </c>
      <c r="BH19" s="23"/>
    </row>
    <row r="20" spans="1:60" ht="15">
      <c r="A20" s="7">
        <v>1482000</v>
      </c>
      <c r="B20" s="7">
        <f t="shared" si="4"/>
        <v>-1482</v>
      </c>
      <c r="C20" s="6">
        <v>1.20013064</v>
      </c>
      <c r="E20" s="32" t="s">
        <v>31</v>
      </c>
      <c r="F20" s="25">
        <f t="shared" si="8"/>
        <v>-1479.493047316166</v>
      </c>
      <c r="G20" s="25">
        <f t="shared" si="9"/>
        <v>-1478.7196848394849</v>
      </c>
      <c r="H20" s="26">
        <f t="shared" si="18"/>
        <v>1.5804954664999999</v>
      </c>
      <c r="I20" s="26">
        <f t="shared" si="19"/>
        <v>1.5576879510000001</v>
      </c>
      <c r="J20" s="29">
        <f t="shared" si="43"/>
        <v>1.2576867051111114</v>
      </c>
      <c r="K20" s="29">
        <f t="shared" si="23"/>
        <v>-0.30000124588888877</v>
      </c>
      <c r="L20" s="58">
        <f t="shared" si="24"/>
        <v>-0.32280876138888859</v>
      </c>
      <c r="M20" s="23"/>
      <c r="N20" s="40">
        <f t="shared" si="0"/>
        <v>-0.80763255331368777</v>
      </c>
      <c r="O20" s="40">
        <f t="shared" si="10"/>
        <v>-5.5629999999999997</v>
      </c>
      <c r="R20" s="23"/>
      <c r="S20" s="32" t="s">
        <v>32</v>
      </c>
      <c r="T20" s="25">
        <f t="shared" si="11"/>
        <v>-1425.3576739484938</v>
      </c>
      <c r="U20" s="25">
        <f t="shared" si="12"/>
        <v>-1423.0375865184508</v>
      </c>
      <c r="V20" s="26">
        <f t="shared" si="5"/>
        <v>1.0046079334</v>
      </c>
      <c r="W20" s="26">
        <f t="shared" si="21"/>
        <v>0.95696081671666666</v>
      </c>
      <c r="X20" s="29">
        <f t="shared" si="39"/>
        <v>0.98263554606111114</v>
      </c>
      <c r="Y20" s="29">
        <f t="shared" si="29"/>
        <v>2.567472934444448E-2</v>
      </c>
      <c r="Z20" s="58">
        <f t="shared" si="30"/>
        <v>-2.1972387338888844E-2</v>
      </c>
      <c r="AA20" s="23"/>
      <c r="AB20" s="40">
        <f t="shared" si="1"/>
        <v>-0.29489318815777393</v>
      </c>
      <c r="AC20" s="40">
        <f t="shared" si="6"/>
        <v>-12.43</v>
      </c>
      <c r="AE20" s="60"/>
      <c r="AF20" s="23"/>
      <c r="AG20" s="32" t="s">
        <v>33</v>
      </c>
      <c r="AH20" s="25">
        <f t="shared" si="13"/>
        <v>-1388.2362748454775</v>
      </c>
      <c r="AI20" s="25">
        <f t="shared" si="14"/>
        <v>-1381.2760125553484</v>
      </c>
      <c r="AJ20" s="26">
        <f t="shared" si="27"/>
        <v>1.060922452357143</v>
      </c>
      <c r="AK20" s="26">
        <f t="shared" si="31"/>
        <v>1.0533802996904764</v>
      </c>
      <c r="AL20" s="29">
        <f t="shared" si="40"/>
        <v>1.0460944367820515</v>
      </c>
      <c r="AM20" s="29">
        <f t="shared" si="41"/>
        <v>-7.2858629084249227E-3</v>
      </c>
      <c r="AN20" s="58">
        <f t="shared" si="42"/>
        <v>-1.4828015575091502E-2</v>
      </c>
      <c r="AO20" s="23"/>
      <c r="AP20" s="40">
        <f t="shared" si="2"/>
        <v>-0.88995664887781889</v>
      </c>
      <c r="AQ20" s="40">
        <f t="shared" si="7"/>
        <v>-53.2</v>
      </c>
      <c r="AR20" s="40"/>
      <c r="AS20" s="40"/>
      <c r="AT20" s="23"/>
      <c r="AU20" s="32" t="s">
        <v>34</v>
      </c>
      <c r="AV20" s="25">
        <f t="shared" si="15"/>
        <v>-1151.5873575364333</v>
      </c>
      <c r="AW20" s="25">
        <f t="shared" si="16"/>
        <v>-1130.7065706660455</v>
      </c>
      <c r="AX20" s="61">
        <f t="shared" si="28"/>
        <v>0.98781735652380898</v>
      </c>
      <c r="AY20" s="26">
        <f t="shared" si="35"/>
        <v>0.89013182849225692</v>
      </c>
      <c r="AZ20" s="29">
        <f t="shared" si="44"/>
        <v>0.87210579487891249</v>
      </c>
      <c r="BA20" s="29">
        <f t="shared" si="45"/>
        <v>-1.8026033613344428E-2</v>
      </c>
      <c r="BB20" s="58">
        <f t="shared" si="46"/>
        <v>-0.11571156164489649</v>
      </c>
      <c r="BC20" s="23"/>
      <c r="BD20" s="40">
        <f t="shared" si="3"/>
        <v>-0.21498176139412845</v>
      </c>
      <c r="BE20" s="40">
        <f t="shared" si="17"/>
        <v>-18.36</v>
      </c>
      <c r="BG20" s="60"/>
      <c r="BH20" s="23"/>
    </row>
    <row r="21" spans="1:60" ht="15">
      <c r="A21" s="7">
        <v>1481000</v>
      </c>
      <c r="B21" s="7">
        <f t="shared" si="4"/>
        <v>-1481</v>
      </c>
      <c r="C21" s="6">
        <v>1.32695224</v>
      </c>
      <c r="E21" s="42">
        <f>MIN(G2:G3000)</f>
        <v>-1506.5607339999999</v>
      </c>
      <c r="F21" s="25">
        <f t="shared" si="8"/>
        <v>-1477.946322362804</v>
      </c>
      <c r="G21" s="25">
        <f t="shared" si="9"/>
        <v>-1477.172959886123</v>
      </c>
      <c r="H21" s="26">
        <f t="shared" si="18"/>
        <v>1.694961333</v>
      </c>
      <c r="I21" s="26">
        <f t="shared" si="19"/>
        <v>1.5971903553333331</v>
      </c>
      <c r="J21" s="29">
        <f t="shared" si="43"/>
        <v>1.2424049214444446</v>
      </c>
      <c r="K21" s="29">
        <f t="shared" si="23"/>
        <v>-0.3547854338888885</v>
      </c>
      <c r="L21" s="58">
        <f t="shared" si="24"/>
        <v>-0.45255641155555537</v>
      </c>
      <c r="M21" s="23"/>
      <c r="N21" s="40">
        <f t="shared" si="0"/>
        <v>-0.23963953141386354</v>
      </c>
      <c r="O21" s="40">
        <f t="shared" si="10"/>
        <v>-5.5629999999999997</v>
      </c>
      <c r="R21" s="23"/>
      <c r="S21" s="42">
        <f>MIN(U2:U3000)</f>
        <v>-1506.5607339999999</v>
      </c>
      <c r="T21" s="25">
        <f t="shared" si="11"/>
        <v>-1420.7174990884077</v>
      </c>
      <c r="U21" s="25">
        <f t="shared" si="12"/>
        <v>-1418.3974116583647</v>
      </c>
      <c r="V21" s="26">
        <f t="shared" si="5"/>
        <v>1.1104268667499999</v>
      </c>
      <c r="W21" s="26">
        <f t="shared" si="21"/>
        <v>1.1012578480500002</v>
      </c>
      <c r="X21" s="29">
        <f t="shared" si="39"/>
        <v>1.0579071001</v>
      </c>
      <c r="Y21" s="29">
        <f t="shared" si="29"/>
        <v>-4.3350747950000157E-2</v>
      </c>
      <c r="Z21" s="58">
        <f t="shared" si="30"/>
        <v>-5.2519766649999911E-2</v>
      </c>
      <c r="AA21" s="23"/>
      <c r="AB21" s="40">
        <f t="shared" si="1"/>
        <v>0.38830170009561576</v>
      </c>
      <c r="AC21" s="40">
        <f t="shared" si="6"/>
        <v>-12.43</v>
      </c>
      <c r="AE21" s="60"/>
      <c r="AF21" s="23"/>
      <c r="AG21" s="42">
        <f>MIN(AI2:AI3000)</f>
        <v>-1631.8454549999999</v>
      </c>
      <c r="AH21" s="25">
        <f t="shared" si="13"/>
        <v>-1374.3157502652191</v>
      </c>
      <c r="AI21" s="25">
        <f t="shared" si="14"/>
        <v>-1367.35548797509</v>
      </c>
      <c r="AJ21" s="26">
        <f t="shared" si="27"/>
        <v>0.71170421142857143</v>
      </c>
      <c r="AK21" s="26">
        <f t="shared" si="31"/>
        <v>0.8833492561428572</v>
      </c>
      <c r="AL21" s="29">
        <f t="shared" si="40"/>
        <v>1.0526806207979245</v>
      </c>
      <c r="AM21" s="29">
        <f t="shared" si="41"/>
        <v>0.16933136465506726</v>
      </c>
      <c r="AN21" s="58">
        <f t="shared" si="42"/>
        <v>0.34097640936935303</v>
      </c>
      <c r="AO21" s="23"/>
      <c r="AP21" s="40">
        <f t="shared" si="2"/>
        <v>-0.3886061846908006</v>
      </c>
      <c r="AQ21" s="40">
        <f t="shared" si="7"/>
        <v>-53.2</v>
      </c>
      <c r="AR21" s="40"/>
      <c r="AS21" s="52"/>
      <c r="AT21" s="23"/>
      <c r="AU21" s="42">
        <f>MIN(AW2:AW3000)</f>
        <v>-1882.414898</v>
      </c>
      <c r="AV21" s="25">
        <f t="shared" si="15"/>
        <v>-1109.825783795658</v>
      </c>
      <c r="AW21" s="25">
        <f t="shared" si="16"/>
        <v>-1088.9449969252703</v>
      </c>
      <c r="AX21" s="61">
        <f t="shared" si="28"/>
        <v>1.0081909150243906</v>
      </c>
      <c r="AY21" s="26">
        <f t="shared" si="35"/>
        <v>1.0028804895795587</v>
      </c>
      <c r="AZ21" s="29">
        <f t="shared" si="44"/>
        <v>0.85272550044117856</v>
      </c>
      <c r="BA21" s="29">
        <f t="shared" si="45"/>
        <v>-0.1501549891383801</v>
      </c>
      <c r="BB21" s="58">
        <f t="shared" si="46"/>
        <v>-0.15546541458321206</v>
      </c>
      <c r="BC21" s="23"/>
      <c r="BD21" s="40">
        <f t="shared" si="3"/>
        <v>-0.79244357440489588</v>
      </c>
      <c r="BE21" s="40">
        <f t="shared" si="17"/>
        <v>-18.36</v>
      </c>
      <c r="BG21" s="60"/>
      <c r="BH21" s="23"/>
    </row>
    <row r="22" spans="1:60" ht="15">
      <c r="A22" s="7">
        <v>1480000</v>
      </c>
      <c r="B22" s="7">
        <f t="shared" si="4"/>
        <v>-1480</v>
      </c>
      <c r="C22" s="6">
        <v>1.4682618670000001</v>
      </c>
      <c r="E22" s="31"/>
      <c r="F22" s="25">
        <f t="shared" si="8"/>
        <v>-1476.3995974094421</v>
      </c>
      <c r="G22" s="25">
        <f t="shared" si="9"/>
        <v>-1475.626234932761</v>
      </c>
      <c r="H22" s="26">
        <f t="shared" si="18"/>
        <v>1.5161142665</v>
      </c>
      <c r="I22" s="26">
        <f t="shared" si="19"/>
        <v>1.4856024131666665</v>
      </c>
      <c r="J22" s="29">
        <f t="shared" si="43"/>
        <v>1.2331077384444444</v>
      </c>
      <c r="K22" s="29">
        <f t="shared" si="23"/>
        <v>-0.25249467472222209</v>
      </c>
      <c r="L22" s="58">
        <f t="shared" si="24"/>
        <v>-0.2830065280555556</v>
      </c>
      <c r="M22" s="23"/>
      <c r="N22" s="40">
        <f t="shared" si="0"/>
        <v>0.44048349053112923</v>
      </c>
      <c r="O22" s="40">
        <f t="shared" si="10"/>
        <v>-5.5629999999999997</v>
      </c>
      <c r="P22" s="43"/>
      <c r="Q22" s="57"/>
      <c r="R22" s="23"/>
      <c r="S22" s="31"/>
      <c r="T22" s="25">
        <f t="shared" si="11"/>
        <v>-1416.0773242283217</v>
      </c>
      <c r="U22" s="25">
        <f t="shared" si="12"/>
        <v>-1413.7572367982787</v>
      </c>
      <c r="V22" s="26">
        <f t="shared" si="5"/>
        <v>1.1887387439999999</v>
      </c>
      <c r="W22" s="26">
        <f t="shared" si="21"/>
        <v>0.94759621424999985</v>
      </c>
      <c r="X22" s="29">
        <f t="shared" si="39"/>
        <v>1.0816478082555556</v>
      </c>
      <c r="Y22" s="29">
        <f t="shared" si="29"/>
        <v>0.13405159400555577</v>
      </c>
      <c r="Z22" s="58">
        <f t="shared" si="30"/>
        <v>-0.10709093574444428</v>
      </c>
      <c r="AA22" s="23"/>
      <c r="AB22" s="40">
        <f t="shared" si="1"/>
        <v>0.88980590738159115</v>
      </c>
      <c r="AC22" s="40">
        <f t="shared" si="6"/>
        <v>-12.43</v>
      </c>
      <c r="AE22" s="60"/>
      <c r="AF22" s="23"/>
      <c r="AG22" s="31"/>
      <c r="AH22" s="25">
        <f t="shared" si="13"/>
        <v>-1360.3952256849607</v>
      </c>
      <c r="AI22" s="25">
        <f t="shared" si="14"/>
        <v>-1353.4349633948316</v>
      </c>
      <c r="AJ22" s="26">
        <f t="shared" si="27"/>
        <v>0.87742110464285727</v>
      </c>
      <c r="AK22" s="26">
        <f t="shared" si="31"/>
        <v>0.94733755519047624</v>
      </c>
      <c r="AL22" s="29">
        <f t="shared" si="40"/>
        <v>1.0546381974603174</v>
      </c>
      <c r="AM22" s="29">
        <f t="shared" si="41"/>
        <v>0.10730064226984115</v>
      </c>
      <c r="AN22" s="58">
        <f t="shared" si="42"/>
        <v>0.17721709281746012</v>
      </c>
      <c r="AO22" s="23"/>
      <c r="AP22" s="40">
        <f t="shared" si="2"/>
        <v>0.29457743218970117</v>
      </c>
      <c r="AQ22" s="40">
        <f t="shared" si="7"/>
        <v>-53.2</v>
      </c>
      <c r="AS22" s="51"/>
      <c r="AT22" s="23"/>
      <c r="AU22" s="31"/>
      <c r="AV22" s="25">
        <f t="shared" si="15"/>
        <v>-1068.0642100548828</v>
      </c>
      <c r="AW22" s="25">
        <f t="shared" si="16"/>
        <v>-1047.183423184495</v>
      </c>
      <c r="AX22" s="61">
        <f t="shared" si="28"/>
        <v>1.0126331971904761</v>
      </c>
      <c r="AY22" s="26">
        <f t="shared" si="35"/>
        <v>0.96236485080971745</v>
      </c>
      <c r="AZ22" s="29">
        <f t="shared" si="44"/>
        <v>0.82266433607067913</v>
      </c>
      <c r="BA22" s="29">
        <f t="shared" si="45"/>
        <v>-0.13970051473903833</v>
      </c>
      <c r="BB22" s="58">
        <f t="shared" si="46"/>
        <v>-0.18996886111979694</v>
      </c>
      <c r="BC22" s="23"/>
      <c r="BD22" s="40">
        <f t="shared" si="3"/>
        <v>-0.99911223192229426</v>
      </c>
      <c r="BE22" s="40">
        <f t="shared" si="17"/>
        <v>-18.36</v>
      </c>
      <c r="BG22" s="60"/>
      <c r="BH22" s="23"/>
    </row>
    <row r="23" spans="1:60" ht="15">
      <c r="A23" s="7">
        <v>1479000</v>
      </c>
      <c r="B23" s="7">
        <f t="shared" si="4"/>
        <v>-1479</v>
      </c>
      <c r="C23" s="6">
        <v>1.5433424</v>
      </c>
      <c r="E23" s="32" t="s">
        <v>30</v>
      </c>
      <c r="F23" s="25">
        <f t="shared" si="8"/>
        <v>-1474.8528724560801</v>
      </c>
      <c r="G23" s="25">
        <f t="shared" si="9"/>
        <v>-1474.0795099793991</v>
      </c>
      <c r="H23" s="26">
        <f t="shared" si="18"/>
        <v>1.24573164</v>
      </c>
      <c r="I23" s="26">
        <f t="shared" si="19"/>
        <v>1.2394755133333335</v>
      </c>
      <c r="J23" s="29">
        <f t="shared" si="43"/>
        <v>1.1635882821111112</v>
      </c>
      <c r="K23" s="29">
        <f t="shared" si="23"/>
        <v>-7.5887231222222296E-2</v>
      </c>
      <c r="L23" s="58">
        <f t="shared" si="24"/>
        <v>-8.2143357888888824E-2</v>
      </c>
      <c r="M23" s="23"/>
      <c r="N23" s="40">
        <f t="shared" si="0"/>
        <v>0.91449939182802742</v>
      </c>
      <c r="O23" s="40">
        <f t="shared" si="10"/>
        <v>-5.5629999999999997</v>
      </c>
      <c r="P23" s="44"/>
      <c r="Q23" s="40"/>
      <c r="R23" s="23"/>
      <c r="S23" s="32" t="s">
        <v>19</v>
      </c>
      <c r="T23" s="25">
        <f t="shared" si="11"/>
        <v>-1411.4371493682356</v>
      </c>
      <c r="U23" s="25">
        <f t="shared" si="12"/>
        <v>-1409.1170619381926</v>
      </c>
      <c r="V23" s="26">
        <f t="shared" si="5"/>
        <v>0.54362303199999995</v>
      </c>
      <c r="W23" s="26">
        <f t="shared" si="21"/>
        <v>1.02103073425</v>
      </c>
      <c r="X23" s="29">
        <f t="shared" si="39"/>
        <v>1.1193042278222223</v>
      </c>
      <c r="Y23" s="29">
        <f t="shared" si="29"/>
        <v>9.8273493572222259E-2</v>
      </c>
      <c r="Z23" s="58">
        <f t="shared" si="30"/>
        <v>0.57568119582222232</v>
      </c>
      <c r="AA23" s="23"/>
      <c r="AB23" s="40">
        <f t="shared" si="1"/>
        <v>0.97496004151259752</v>
      </c>
      <c r="AC23" s="40">
        <f t="shared" si="6"/>
        <v>-12.43</v>
      </c>
      <c r="AD23" s="40"/>
      <c r="AE23" s="48"/>
      <c r="AF23" s="23"/>
      <c r="AG23" s="32" t="s">
        <v>19</v>
      </c>
      <c r="AH23" s="25">
        <f t="shared" si="13"/>
        <v>-1346.4747011047023</v>
      </c>
      <c r="AI23" s="25">
        <f t="shared" si="14"/>
        <v>-1339.5144388145732</v>
      </c>
      <c r="AJ23" s="26">
        <f t="shared" si="27"/>
        <v>1.2528873494999999</v>
      </c>
      <c r="AK23" s="26">
        <f t="shared" si="31"/>
        <v>1.1062256218809523</v>
      </c>
      <c r="AL23" s="29">
        <f t="shared" si="40"/>
        <v>1.0509091753492064</v>
      </c>
      <c r="AM23" s="29">
        <f t="shared" si="41"/>
        <v>-5.5316446531745944E-2</v>
      </c>
      <c r="AN23" s="58">
        <f t="shared" si="42"/>
        <v>-0.20197817415079355</v>
      </c>
      <c r="AO23" s="23"/>
      <c r="AP23" s="40">
        <f t="shared" si="2"/>
        <v>0.83992499468517801</v>
      </c>
      <c r="AQ23" s="40">
        <f t="shared" si="7"/>
        <v>-53.2</v>
      </c>
      <c r="AT23" s="23"/>
      <c r="AU23" s="32" t="s">
        <v>19</v>
      </c>
      <c r="AV23" s="25">
        <f t="shared" si="15"/>
        <v>-1026.3026363141075</v>
      </c>
      <c r="AW23" s="25">
        <f t="shared" si="16"/>
        <v>-1005.4218494437198</v>
      </c>
      <c r="AX23" s="61">
        <f t="shared" si="28"/>
        <v>0.86627044021428556</v>
      </c>
      <c r="AY23" s="26">
        <f t="shared" si="35"/>
        <v>0.92973523426984117</v>
      </c>
      <c r="AZ23" s="29">
        <f t="shared" si="44"/>
        <v>0.88418474111524059</v>
      </c>
      <c r="BA23" s="29">
        <f t="shared" si="45"/>
        <v>-4.555049315460058E-2</v>
      </c>
      <c r="BB23" s="58">
        <f t="shared" si="46"/>
        <v>1.7914300900955027E-2</v>
      </c>
      <c r="BC23" s="23"/>
      <c r="BD23" s="40">
        <f t="shared" si="3"/>
        <v>-0.73828517222765377</v>
      </c>
      <c r="BE23" s="40">
        <f t="shared" si="17"/>
        <v>-18.36</v>
      </c>
      <c r="BG23" s="60"/>
      <c r="BH23" s="23"/>
    </row>
    <row r="24" spans="1:60" ht="15">
      <c r="A24" s="7">
        <v>1478000</v>
      </c>
      <c r="B24" s="7">
        <f t="shared" si="4"/>
        <v>-1478</v>
      </c>
      <c r="C24" s="6">
        <v>1.6176485330000001</v>
      </c>
      <c r="E24" s="33">
        <f>COUNT(H2:H5000)</f>
        <v>971</v>
      </c>
      <c r="F24" s="25">
        <f t="shared" si="8"/>
        <v>-1473.3061475027182</v>
      </c>
      <c r="G24" s="25">
        <f t="shared" si="9"/>
        <v>-1472.5327850260371</v>
      </c>
      <c r="H24" s="26">
        <f t="shared" si="18"/>
        <v>0.9565806335</v>
      </c>
      <c r="I24" s="26">
        <f t="shared" si="19"/>
        <v>0.98126030450000001</v>
      </c>
      <c r="J24" s="29">
        <f t="shared" si="43"/>
        <v>1.0772635709444442</v>
      </c>
      <c r="K24" s="29">
        <f t="shared" si="23"/>
        <v>9.6003266444444235E-2</v>
      </c>
      <c r="L24" s="58">
        <f t="shared" si="24"/>
        <v>0.12068293744444425</v>
      </c>
      <c r="M24" s="23"/>
      <c r="N24" s="40">
        <f t="shared" si="0"/>
        <v>0.96061086415997921</v>
      </c>
      <c r="O24" s="40">
        <f t="shared" si="10"/>
        <v>-5.5629999999999997</v>
      </c>
      <c r="P24" s="44"/>
      <c r="Q24" s="40"/>
      <c r="R24" s="23"/>
      <c r="S24" s="33">
        <f>COUNT(V2:V5000)</f>
        <v>325</v>
      </c>
      <c r="T24" s="25">
        <f t="shared" si="11"/>
        <v>-1406.7969745081496</v>
      </c>
      <c r="U24" s="25">
        <f t="shared" si="12"/>
        <v>-1404.4768870781065</v>
      </c>
      <c r="V24" s="26">
        <f t="shared" si="5"/>
        <v>1.33073042675</v>
      </c>
      <c r="W24" s="26">
        <f t="shared" si="21"/>
        <v>1.1431892417833334</v>
      </c>
      <c r="X24" s="29">
        <f t="shared" si="39"/>
        <v>1.1806324916000002</v>
      </c>
      <c r="Y24" s="29">
        <f t="shared" si="29"/>
        <v>3.7443249816666802E-2</v>
      </c>
      <c r="Z24" s="58">
        <f t="shared" si="30"/>
        <v>-0.15009793514999981</v>
      </c>
      <c r="AA24" s="23"/>
      <c r="AB24" s="40">
        <f t="shared" si="1"/>
        <v>0.60391953674596488</v>
      </c>
      <c r="AC24" s="40">
        <f t="shared" si="6"/>
        <v>-12.43</v>
      </c>
      <c r="AD24" s="40"/>
      <c r="AE24" s="48"/>
      <c r="AF24" s="23"/>
      <c r="AG24" s="33">
        <f>COUNT(AJ2:AJ5000)</f>
        <v>109</v>
      </c>
      <c r="AH24" s="25">
        <f t="shared" si="13"/>
        <v>-1332.5541765244438</v>
      </c>
      <c r="AI24" s="25">
        <f t="shared" si="14"/>
        <v>-1325.5939142343148</v>
      </c>
      <c r="AJ24" s="26">
        <f t="shared" si="27"/>
        <v>1.1883684115000002</v>
      </c>
      <c r="AK24" s="26">
        <f t="shared" si="31"/>
        <v>1.1590094254285714</v>
      </c>
      <c r="AL24" s="29">
        <f t="shared" si="40"/>
        <v>1.0171827428571429</v>
      </c>
      <c r="AM24" s="29">
        <f t="shared" si="41"/>
        <v>-0.1418266825714285</v>
      </c>
      <c r="AN24" s="58">
        <f t="shared" si="42"/>
        <v>-0.17118566864285722</v>
      </c>
      <c r="AO24" s="23"/>
      <c r="AP24" s="40">
        <f t="shared" si="2"/>
        <v>0.99226231744092352</v>
      </c>
      <c r="AQ24" s="40">
        <f t="shared" si="7"/>
        <v>-53.2</v>
      </c>
      <c r="AT24" s="23"/>
      <c r="AU24" s="33">
        <f>COUNT(AX2:AX5000)</f>
        <v>37</v>
      </c>
      <c r="AV24" s="25">
        <f t="shared" si="15"/>
        <v>-984.54106257333228</v>
      </c>
      <c r="AW24" s="25">
        <f t="shared" si="16"/>
        <v>-963.66027570294455</v>
      </c>
      <c r="AX24" s="61">
        <f t="shared" si="28"/>
        <v>0.910302065404762</v>
      </c>
      <c r="AY24" s="26">
        <f t="shared" si="35"/>
        <v>0.86509048671854438</v>
      </c>
      <c r="AZ24" s="29">
        <f t="shared" si="44"/>
        <v>0.90589733604381195</v>
      </c>
      <c r="BA24" s="29">
        <f t="shared" si="45"/>
        <v>4.0806849325267569E-2</v>
      </c>
      <c r="BB24" s="58">
        <f t="shared" si="46"/>
        <v>-4.4047293609500437E-3</v>
      </c>
      <c r="BC24" s="23"/>
      <c r="BD24" s="40">
        <f t="shared" si="3"/>
        <v>-0.13200627532197004</v>
      </c>
      <c r="BE24" s="40">
        <f t="shared" si="17"/>
        <v>-18.36</v>
      </c>
      <c r="BF24" s="40"/>
      <c r="BG24" s="48"/>
      <c r="BH24" s="23"/>
    </row>
    <row r="25" spans="1:60" ht="15">
      <c r="A25" s="7">
        <v>1477000</v>
      </c>
      <c r="B25" s="7">
        <f t="shared" si="4"/>
        <v>-1477</v>
      </c>
      <c r="C25" s="6">
        <v>1.694961333</v>
      </c>
      <c r="E25" s="31"/>
      <c r="F25" s="25">
        <f t="shared" si="8"/>
        <v>-1471.7594225493563</v>
      </c>
      <c r="G25" s="25">
        <f t="shared" si="9"/>
        <v>-1470.9860600726752</v>
      </c>
      <c r="H25" s="26">
        <f t="shared" si="18"/>
        <v>0.74146864000000001</v>
      </c>
      <c r="I25" s="26">
        <f t="shared" si="19"/>
        <v>0.8209764155</v>
      </c>
      <c r="J25" s="29">
        <f t="shared" si="43"/>
        <v>0.94317406133333337</v>
      </c>
      <c r="K25" s="29">
        <f t="shared" si="23"/>
        <v>0.12219764583333337</v>
      </c>
      <c r="L25" s="58">
        <f t="shared" si="24"/>
        <v>0.20170542133333336</v>
      </c>
      <c r="M25" s="23"/>
      <c r="N25" s="40">
        <f t="shared" si="0"/>
        <v>0.55724183715093412</v>
      </c>
      <c r="O25" s="40">
        <f t="shared" si="10"/>
        <v>-5.5629999999999997</v>
      </c>
      <c r="P25" s="44"/>
      <c r="Q25" s="40"/>
      <c r="R25" s="23"/>
      <c r="S25" s="31"/>
      <c r="T25" s="25">
        <f t="shared" si="11"/>
        <v>-1402.1567996480635</v>
      </c>
      <c r="U25" s="25">
        <f t="shared" si="12"/>
        <v>-1399.8367122180205</v>
      </c>
      <c r="V25" s="26">
        <f t="shared" si="5"/>
        <v>1.5552142666</v>
      </c>
      <c r="W25" s="26">
        <f t="shared" si="21"/>
        <v>1.3989587102499998</v>
      </c>
      <c r="X25" s="29">
        <f t="shared" si="39"/>
        <v>1.1760058592888889</v>
      </c>
      <c r="Y25" s="29">
        <f t="shared" si="29"/>
        <v>-0.22295285096111095</v>
      </c>
      <c r="Z25" s="58">
        <f t="shared" si="30"/>
        <v>-0.37920840731111105</v>
      </c>
      <c r="AA25" s="23"/>
      <c r="AB25" s="40">
        <f t="shared" si="1"/>
        <v>-4.97016310821118E-2</v>
      </c>
      <c r="AC25" s="40">
        <f t="shared" si="6"/>
        <v>-12.43</v>
      </c>
      <c r="AD25" s="40"/>
      <c r="AE25" s="48"/>
      <c r="AF25" s="23"/>
      <c r="AG25" s="31"/>
      <c r="AH25" s="25">
        <f t="shared" si="13"/>
        <v>-1318.6336519441854</v>
      </c>
      <c r="AI25" s="25">
        <f t="shared" si="14"/>
        <v>-1311.6733896540563</v>
      </c>
      <c r="AJ25" s="26">
        <f t="shared" si="27"/>
        <v>1.0357725152857142</v>
      </c>
      <c r="AK25" s="26">
        <f t="shared" si="31"/>
        <v>1.0674616987619048</v>
      </c>
      <c r="AL25" s="29">
        <f t="shared" si="40"/>
        <v>1.0215586087234432</v>
      </c>
      <c r="AM25" s="29">
        <f t="shared" si="41"/>
        <v>-4.5903090038461603E-2</v>
      </c>
      <c r="AN25" s="58">
        <f t="shared" si="42"/>
        <v>-1.4213906562271061E-2</v>
      </c>
      <c r="AO25" s="23"/>
      <c r="AP25" s="40">
        <f t="shared" si="2"/>
        <v>0.68030907409877794</v>
      </c>
      <c r="AQ25" s="40">
        <f t="shared" si="7"/>
        <v>-53.2</v>
      </c>
      <c r="AT25" s="23"/>
      <c r="AU25" s="31"/>
      <c r="AV25" s="25">
        <f t="shared" si="15"/>
        <v>-942.77948883255704</v>
      </c>
      <c r="AW25" s="25">
        <f t="shared" si="16"/>
        <v>-921.8987019621693</v>
      </c>
      <c r="AX25" s="61">
        <f t="shared" si="28"/>
        <v>0.81869895453658525</v>
      </c>
      <c r="AY25" s="26">
        <f t="shared" si="35"/>
        <v>0.80711083721854437</v>
      </c>
      <c r="AZ25" s="29">
        <f t="shared" si="44"/>
        <v>0.90395314651471159</v>
      </c>
      <c r="BA25" s="29">
        <f t="shared" si="45"/>
        <v>9.6842309296167217E-2</v>
      </c>
      <c r="BB25" s="58">
        <f t="shared" si="46"/>
        <v>8.5254191978126337E-2</v>
      </c>
      <c r="BC25" s="23"/>
      <c r="BD25" s="40">
        <f t="shared" si="3"/>
        <v>0.53603982489319413</v>
      </c>
      <c r="BE25" s="40">
        <f t="shared" si="17"/>
        <v>-18.36</v>
      </c>
      <c r="BF25" s="40"/>
      <c r="BG25" s="48"/>
      <c r="BH25" s="23"/>
    </row>
    <row r="26" spans="1:60" ht="15">
      <c r="A26" s="7">
        <v>1476000</v>
      </c>
      <c r="B26" s="7">
        <f t="shared" si="4"/>
        <v>-1476</v>
      </c>
      <c r="C26" s="6">
        <v>1.59327</v>
      </c>
      <c r="E26" s="32" t="s">
        <v>20</v>
      </c>
      <c r="F26" s="25">
        <f t="shared" si="8"/>
        <v>-1470.2126975959943</v>
      </c>
      <c r="G26" s="25">
        <f t="shared" si="9"/>
        <v>-1469.4393351193132</v>
      </c>
      <c r="H26" s="26">
        <f t="shared" si="18"/>
        <v>0.76487997299999999</v>
      </c>
      <c r="I26" s="26">
        <f t="shared" si="19"/>
        <v>0.6936013820000001</v>
      </c>
      <c r="J26" s="29">
        <f t="shared" si="43"/>
        <v>0.77122734138888882</v>
      </c>
      <c r="K26" s="29">
        <f t="shared" si="23"/>
        <v>7.7625959388888721E-2</v>
      </c>
      <c r="L26" s="58">
        <f t="shared" si="24"/>
        <v>6.3473683888888299E-3</v>
      </c>
      <c r="M26" s="23"/>
      <c r="N26" s="40">
        <f t="shared" si="0"/>
        <v>-0.10686683851408819</v>
      </c>
      <c r="O26" s="40">
        <f t="shared" si="10"/>
        <v>-5.5629999999999997</v>
      </c>
      <c r="P26" s="44"/>
      <c r="Q26" s="46"/>
      <c r="R26" s="23"/>
      <c r="S26" s="32" t="s">
        <v>20</v>
      </c>
      <c r="T26" s="25">
        <f t="shared" si="11"/>
        <v>-1397.5166247879774</v>
      </c>
      <c r="U26" s="25">
        <f t="shared" si="12"/>
        <v>-1395.1965373579344</v>
      </c>
      <c r="V26" s="26">
        <f t="shared" si="5"/>
        <v>1.3109314374000001</v>
      </c>
      <c r="W26" s="26">
        <f t="shared" si="21"/>
        <v>1.3799211325</v>
      </c>
      <c r="X26" s="29">
        <f t="shared" si="39"/>
        <v>1.1498212907611114</v>
      </c>
      <c r="Y26" s="29">
        <f t="shared" si="29"/>
        <v>-0.23009984173888864</v>
      </c>
      <c r="Z26" s="58">
        <f t="shared" si="30"/>
        <v>-0.16111014663888867</v>
      </c>
      <c r="AA26" s="23"/>
      <c r="AB26" s="40">
        <f t="shared" si="1"/>
        <v>-0.68006685335474748</v>
      </c>
      <c r="AC26" s="40">
        <f t="shared" si="6"/>
        <v>-12.43</v>
      </c>
      <c r="AD26" s="40"/>
      <c r="AE26" s="48"/>
      <c r="AF26" s="23"/>
      <c r="AG26" s="32" t="s">
        <v>20</v>
      </c>
      <c r="AH26" s="25">
        <f t="shared" si="13"/>
        <v>-1304.713127363927</v>
      </c>
      <c r="AI26" s="25">
        <f t="shared" si="14"/>
        <v>-1297.7528650737979</v>
      </c>
      <c r="AJ26" s="26">
        <f t="shared" si="27"/>
        <v>0.97824416950000015</v>
      </c>
      <c r="AK26" s="26">
        <f t="shared" si="31"/>
        <v>0.99312160447619036</v>
      </c>
      <c r="AL26" s="29">
        <f t="shared" si="40"/>
        <v>1.0218337267075703</v>
      </c>
      <c r="AM26" s="29">
        <f t="shared" si="41"/>
        <v>2.8712122231379977E-2</v>
      </c>
      <c r="AN26" s="58">
        <f t="shared" si="42"/>
        <v>4.3589557207570184E-2</v>
      </c>
      <c r="AO26" s="23"/>
      <c r="AP26" s="40">
        <f t="shared" si="2"/>
        <v>5.0031654192665052E-2</v>
      </c>
      <c r="AQ26" s="40">
        <f t="shared" si="7"/>
        <v>-53.2</v>
      </c>
      <c r="AR26" s="40"/>
      <c r="AS26" s="40"/>
      <c r="AT26" s="23"/>
      <c r="AU26" s="32" t="s">
        <v>20</v>
      </c>
      <c r="AV26" s="25">
        <f t="shared" si="15"/>
        <v>-901.01791509178179</v>
      </c>
      <c r="AW26" s="25">
        <f t="shared" si="16"/>
        <v>-880.13712822139405</v>
      </c>
      <c r="AX26" s="61">
        <f t="shared" si="28"/>
        <v>0.69233149171428565</v>
      </c>
      <c r="AY26" s="26">
        <f t="shared" si="35"/>
        <v>0.83268716058362369</v>
      </c>
      <c r="AZ26" s="29">
        <f t="shared" si="44"/>
        <v>0.89549055800251642</v>
      </c>
      <c r="BA26" s="29">
        <f t="shared" si="45"/>
        <v>6.2803397418892737E-2</v>
      </c>
      <c r="BB26" s="58">
        <f t="shared" si="46"/>
        <v>0.20315906628823077</v>
      </c>
      <c r="BC26" s="23"/>
      <c r="BD26" s="40">
        <f t="shared" si="3"/>
        <v>0.9532669336217745</v>
      </c>
      <c r="BE26" s="40">
        <f t="shared" si="17"/>
        <v>-18.36</v>
      </c>
      <c r="BF26" s="40"/>
      <c r="BG26" s="48"/>
      <c r="BH26" s="23"/>
    </row>
    <row r="27" spans="1:60" ht="15">
      <c r="A27" s="7">
        <v>1475000</v>
      </c>
      <c r="B27" s="7">
        <f t="shared" si="4"/>
        <v>-1475</v>
      </c>
      <c r="C27" s="6">
        <v>1.4389585330000001</v>
      </c>
      <c r="E27" s="34">
        <f>COUNT(L2:L5000)</f>
        <v>963</v>
      </c>
      <c r="F27" s="25">
        <f t="shared" si="8"/>
        <v>-1468.6659726426324</v>
      </c>
      <c r="G27" s="25">
        <f t="shared" si="9"/>
        <v>-1467.8926101659513</v>
      </c>
      <c r="H27" s="26">
        <f t="shared" si="18"/>
        <v>0.57445553299999996</v>
      </c>
      <c r="I27" s="26">
        <f t="shared" si="19"/>
        <v>0.65334005299999998</v>
      </c>
      <c r="J27" s="29">
        <f t="shared" si="43"/>
        <v>0.62970544288888886</v>
      </c>
      <c r="K27" s="29">
        <f t="shared" si="23"/>
        <v>-2.3634610111111121E-2</v>
      </c>
      <c r="L27" s="58">
        <f t="shared" si="24"/>
        <v>5.5249909888888893E-2</v>
      </c>
      <c r="M27" s="23"/>
      <c r="N27" s="40">
        <f t="shared" si="0"/>
        <v>-0.72097133274585157</v>
      </c>
      <c r="O27" s="40">
        <f t="shared" si="10"/>
        <v>-5.5629999999999997</v>
      </c>
      <c r="P27" s="50"/>
      <c r="Q27" s="46"/>
      <c r="R27" s="23"/>
      <c r="S27" s="34">
        <f>COUNT(Z2:Z5000)</f>
        <v>314</v>
      </c>
      <c r="T27" s="25">
        <f t="shared" si="11"/>
        <v>-1392.8764499278914</v>
      </c>
      <c r="U27" s="25">
        <f t="shared" si="12"/>
        <v>-1390.5563624978483</v>
      </c>
      <c r="V27" s="26">
        <f t="shared" si="5"/>
        <v>1.2736176935000001</v>
      </c>
      <c r="W27" s="26">
        <f t="shared" si="21"/>
        <v>1.2974503849666668</v>
      </c>
      <c r="X27" s="29">
        <f t="shared" si="39"/>
        <v>1.1133940004055554</v>
      </c>
      <c r="Y27" s="29">
        <f t="shared" si="29"/>
        <v>-0.1840563845611114</v>
      </c>
      <c r="Z27" s="58">
        <f t="shared" si="30"/>
        <v>-0.16022369309444473</v>
      </c>
      <c r="AA27" s="23"/>
      <c r="AB27" s="40">
        <f t="shared" si="1"/>
        <v>-0.99222123684155972</v>
      </c>
      <c r="AC27" s="40">
        <f t="shared" si="6"/>
        <v>-12.43</v>
      </c>
      <c r="AD27" s="40"/>
      <c r="AE27" s="48"/>
      <c r="AF27" s="23"/>
      <c r="AG27" s="34">
        <f>COUNT(AN2:AN5000)</f>
        <v>101</v>
      </c>
      <c r="AH27" s="25">
        <f t="shared" si="13"/>
        <v>-1290.7926027836686</v>
      </c>
      <c r="AI27" s="25">
        <f t="shared" si="14"/>
        <v>-1283.8323404935395</v>
      </c>
      <c r="AJ27" s="26">
        <f t="shared" si="27"/>
        <v>0.96534812864285713</v>
      </c>
      <c r="AK27" s="26">
        <f t="shared" si="31"/>
        <v>1.0091895470000001</v>
      </c>
      <c r="AL27" s="29">
        <f t="shared" si="40"/>
        <v>1.0109052197393162</v>
      </c>
      <c r="AM27" s="29">
        <f t="shared" si="41"/>
        <v>1.7156727393161653E-3</v>
      </c>
      <c r="AN27" s="58">
        <f t="shared" si="42"/>
        <v>4.5557091096459112E-2</v>
      </c>
      <c r="AO27" s="23"/>
      <c r="AP27" s="40">
        <f t="shared" si="2"/>
        <v>-0.60365613275011687</v>
      </c>
      <c r="AQ27" s="40">
        <f t="shared" si="7"/>
        <v>-53.2</v>
      </c>
      <c r="AR27" s="40"/>
      <c r="AS27" s="40"/>
      <c r="AT27" s="23"/>
      <c r="AU27" s="34">
        <f>COUNT(BB2:BB5000)</f>
        <v>29</v>
      </c>
      <c r="AV27" s="25">
        <f t="shared" si="15"/>
        <v>-859.25634135100654</v>
      </c>
      <c r="AW27" s="25">
        <f t="shared" si="16"/>
        <v>-838.3755544806188</v>
      </c>
      <c r="AX27" s="61">
        <f t="shared" si="28"/>
        <v>0.98703103550000004</v>
      </c>
      <c r="AY27" s="26">
        <f t="shared" si="35"/>
        <v>0.84972103183333314</v>
      </c>
      <c r="AZ27" s="29">
        <f t="shared" si="44"/>
        <v>0.93646613157394498</v>
      </c>
      <c r="BA27" s="29">
        <f t="shared" si="45"/>
        <v>8.6745099740611842E-2</v>
      </c>
      <c r="BB27" s="58">
        <f t="shared" si="46"/>
        <v>-5.056490392605506E-2</v>
      </c>
      <c r="BC27" s="23"/>
      <c r="BD27" s="40">
        <f t="shared" si="3"/>
        <v>0.92444984972686461</v>
      </c>
      <c r="BE27" s="40">
        <f t="shared" si="17"/>
        <v>-18.36</v>
      </c>
      <c r="BF27" s="40"/>
      <c r="BG27" s="40"/>
      <c r="BH27" s="23"/>
    </row>
    <row r="28" spans="1:60" ht="15">
      <c r="A28" s="7">
        <v>1474000</v>
      </c>
      <c r="B28" s="7">
        <f t="shared" si="4"/>
        <v>-1474</v>
      </c>
      <c r="C28" s="6">
        <v>1.24573164</v>
      </c>
      <c r="E28" s="30"/>
      <c r="F28" s="25">
        <f t="shared" si="8"/>
        <v>-1467.1192476892704</v>
      </c>
      <c r="G28" s="25">
        <f t="shared" si="9"/>
        <v>-1466.3458852125893</v>
      </c>
      <c r="H28" s="26">
        <f t="shared" si="18"/>
        <v>0.62068465299999998</v>
      </c>
      <c r="I28" s="26">
        <f t="shared" si="19"/>
        <v>0.52294335533333325</v>
      </c>
      <c r="J28" s="29">
        <f t="shared" si="43"/>
        <v>0.52295009477777787</v>
      </c>
      <c r="K28" s="29">
        <f t="shared" si="23"/>
        <v>6.7394444446255974E-6</v>
      </c>
      <c r="L28" s="58">
        <f t="shared" si="24"/>
        <v>-9.7734558222222101E-2</v>
      </c>
      <c r="M28" s="23"/>
      <c r="N28" s="40">
        <f t="shared" si="0"/>
        <v>-0.99772532768201216</v>
      </c>
      <c r="O28" s="40">
        <f t="shared" si="10"/>
        <v>-5.5629999999999997</v>
      </c>
      <c r="P28" s="44"/>
      <c r="Q28" s="46"/>
      <c r="R28" s="23"/>
      <c r="S28" s="30"/>
      <c r="T28" s="25">
        <f t="shared" si="11"/>
        <v>-1388.2362750678053</v>
      </c>
      <c r="U28" s="25">
        <f t="shared" si="12"/>
        <v>-1385.9161876377623</v>
      </c>
      <c r="V28" s="26">
        <f t="shared" si="5"/>
        <v>1.3078020240000001</v>
      </c>
      <c r="W28" s="26">
        <f t="shared" si="21"/>
        <v>1.1814626533666668</v>
      </c>
      <c r="X28" s="29">
        <f t="shared" si="39"/>
        <v>1.1170617975722221</v>
      </c>
      <c r="Y28" s="29">
        <f t="shared" si="29"/>
        <v>-6.4400855794444656E-2</v>
      </c>
      <c r="Z28" s="58">
        <f t="shared" si="30"/>
        <v>-0.19074022642777799</v>
      </c>
      <c r="AA28" s="23"/>
      <c r="AB28" s="40">
        <f t="shared" si="1"/>
        <v>-0.84010427629949869</v>
      </c>
      <c r="AC28" s="40">
        <f t="shared" si="6"/>
        <v>-12.43</v>
      </c>
      <c r="AD28" s="40"/>
      <c r="AE28" s="40"/>
      <c r="AF28" s="23"/>
      <c r="AG28" s="30"/>
      <c r="AH28" s="25">
        <f t="shared" si="13"/>
        <v>-1276.8720782034102</v>
      </c>
      <c r="AI28" s="25">
        <f t="shared" si="14"/>
        <v>-1269.9118159132811</v>
      </c>
      <c r="AJ28" s="26">
        <f t="shared" si="27"/>
        <v>1.0839763428571429</v>
      </c>
      <c r="AK28" s="26">
        <f t="shared" si="31"/>
        <v>1.0498765722179488</v>
      </c>
      <c r="AL28" s="29">
        <f t="shared" si="40"/>
        <v>0.91920492324848879</v>
      </c>
      <c r="AM28" s="29">
        <f t="shared" si="41"/>
        <v>-0.13067164896946004</v>
      </c>
      <c r="AN28" s="58">
        <f t="shared" si="42"/>
        <v>-0.16477141960865416</v>
      </c>
      <c r="AO28" s="23"/>
      <c r="AP28" s="40">
        <f t="shared" si="2"/>
        <v>-0.97488650628848672</v>
      </c>
      <c r="AQ28" s="40">
        <f t="shared" si="7"/>
        <v>-53.2</v>
      </c>
      <c r="AR28" s="40"/>
      <c r="AS28" s="40"/>
      <c r="AT28" s="23"/>
      <c r="AU28" s="30"/>
      <c r="AV28" s="25">
        <f t="shared" si="15"/>
        <v>-817.49476761023129</v>
      </c>
      <c r="AW28" s="25">
        <f t="shared" si="16"/>
        <v>-796.61398073984356</v>
      </c>
      <c r="AX28" s="61">
        <f t="shared" si="28"/>
        <v>0.86980056828571384</v>
      </c>
      <c r="AY28" s="26">
        <f t="shared" si="35"/>
        <v>0.94238375151587306</v>
      </c>
      <c r="AZ28" s="29">
        <f t="shared" si="44"/>
        <v>0.96400430999987108</v>
      </c>
      <c r="BA28" s="29">
        <f t="shared" si="45"/>
        <v>2.162055848399802E-2</v>
      </c>
      <c r="BB28" s="58">
        <f t="shared" si="46"/>
        <v>9.4203741714157241E-2</v>
      </c>
      <c r="BC28" s="23"/>
      <c r="BD28" s="40">
        <f t="shared" si="3"/>
        <v>0.46307240702910424</v>
      </c>
      <c r="BE28" s="40">
        <f t="shared" si="17"/>
        <v>-18.36</v>
      </c>
      <c r="BF28" s="40"/>
      <c r="BG28" s="40"/>
      <c r="BH28" s="23"/>
    </row>
    <row r="29" spans="1:60" ht="15">
      <c r="A29" s="7">
        <v>1473000</v>
      </c>
      <c r="B29" s="7">
        <f t="shared" si="4"/>
        <v>-1473</v>
      </c>
      <c r="C29" s="6">
        <v>1.0877391199999999</v>
      </c>
      <c r="E29" s="30"/>
      <c r="F29" s="25">
        <f t="shared" si="8"/>
        <v>-1465.5725227359085</v>
      </c>
      <c r="G29" s="25">
        <f t="shared" si="9"/>
        <v>-1464.7991602592274</v>
      </c>
      <c r="H29" s="26">
        <f t="shared" si="18"/>
        <v>0.37368987999999997</v>
      </c>
      <c r="I29" s="26">
        <f t="shared" si="19"/>
        <v>0.38060512883333336</v>
      </c>
      <c r="J29" s="29">
        <f t="shared" si="43"/>
        <v>0.45571074661111116</v>
      </c>
      <c r="K29" s="29">
        <f t="shared" si="23"/>
        <v>7.51056177777778E-2</v>
      </c>
      <c r="L29" s="58">
        <f t="shared" si="24"/>
        <v>8.2020866611111187E-2</v>
      </c>
      <c r="M29" s="23"/>
      <c r="N29" s="40">
        <f t="shared" si="0"/>
        <v>-0.80763255331396866</v>
      </c>
      <c r="O29" s="40">
        <f t="shared" si="10"/>
        <v>-5.5629999999999997</v>
      </c>
      <c r="P29" s="44"/>
      <c r="Q29" s="40"/>
      <c r="R29" s="23"/>
      <c r="S29" s="30"/>
      <c r="T29" s="25">
        <f t="shared" si="11"/>
        <v>-1383.5961002077192</v>
      </c>
      <c r="U29" s="25">
        <f t="shared" si="12"/>
        <v>-1381.2760127776762</v>
      </c>
      <c r="V29" s="26">
        <f t="shared" si="5"/>
        <v>0.96296824260000002</v>
      </c>
      <c r="W29" s="26">
        <f t="shared" si="21"/>
        <v>1.0485120055333335</v>
      </c>
      <c r="X29" s="29">
        <f t="shared" si="39"/>
        <v>1.0437108719333335</v>
      </c>
      <c r="Y29" s="29">
        <f t="shared" si="29"/>
        <v>-4.8011336000000071E-3</v>
      </c>
      <c r="Z29" s="58">
        <f t="shared" si="30"/>
        <v>8.0742629333333427E-2</v>
      </c>
      <c r="AA29" s="23"/>
      <c r="AB29" s="40">
        <f t="shared" si="1"/>
        <v>-0.29489318815784882</v>
      </c>
      <c r="AC29" s="40">
        <f t="shared" si="6"/>
        <v>-12.43</v>
      </c>
      <c r="AD29" s="40"/>
      <c r="AE29" s="40"/>
      <c r="AF29" s="23"/>
      <c r="AG29" s="30"/>
      <c r="AH29" s="25">
        <f t="shared" si="13"/>
        <v>-1262.9515536231518</v>
      </c>
      <c r="AI29" s="25">
        <f t="shared" si="14"/>
        <v>-1255.9912913330227</v>
      </c>
      <c r="AJ29" s="26">
        <f t="shared" si="27"/>
        <v>1.1003052451538464</v>
      </c>
      <c r="AK29" s="26">
        <f t="shared" si="31"/>
        <v>0.96615395376556801</v>
      </c>
      <c r="AL29" s="29">
        <f t="shared" si="40"/>
        <v>0.797540982780235</v>
      </c>
      <c r="AM29" s="29">
        <f t="shared" si="41"/>
        <v>-0.16861297098533301</v>
      </c>
      <c r="AN29" s="58">
        <f t="shared" si="42"/>
        <v>-0.30276426237361143</v>
      </c>
      <c r="AO29" s="23"/>
      <c r="AP29" s="40">
        <f t="shared" si="2"/>
        <v>-0.88995664887783188</v>
      </c>
      <c r="AQ29" s="40">
        <f t="shared" si="7"/>
        <v>-53.2</v>
      </c>
      <c r="AR29" s="40"/>
      <c r="AS29" s="40"/>
      <c r="AT29" s="23"/>
      <c r="AU29" s="30"/>
      <c r="AV29" s="25">
        <f t="shared" si="15"/>
        <v>-775.73319386945604</v>
      </c>
      <c r="AW29" s="25">
        <f t="shared" si="16"/>
        <v>-754.85240699906831</v>
      </c>
      <c r="AX29" s="61">
        <f t="shared" si="28"/>
        <v>0.97031965076190507</v>
      </c>
      <c r="AY29" s="26">
        <f t="shared" si="35"/>
        <v>0.9240492791540843</v>
      </c>
      <c r="AZ29" s="29">
        <f t="shared" si="44"/>
        <v>0.97876096533849533</v>
      </c>
      <c r="BA29" s="29">
        <f t="shared" si="45"/>
        <v>5.4711686184411024E-2</v>
      </c>
      <c r="BB29" s="58">
        <f t="shared" si="46"/>
        <v>8.4413145765902531E-3</v>
      </c>
      <c r="BC29" s="23"/>
      <c r="BD29" s="40">
        <f t="shared" si="3"/>
        <v>-0.2149817613941126</v>
      </c>
      <c r="BE29" s="40">
        <f t="shared" si="17"/>
        <v>-18.36</v>
      </c>
      <c r="BF29" s="40"/>
      <c r="BG29" s="40"/>
      <c r="BH29" s="23"/>
    </row>
    <row r="30" spans="1:60" ht="15">
      <c r="A30" s="7">
        <v>1472000</v>
      </c>
      <c r="B30" s="7">
        <f t="shared" si="4"/>
        <v>-1472</v>
      </c>
      <c r="C30" s="6">
        <v>0.82542214700000005</v>
      </c>
      <c r="E30" s="30"/>
      <c r="F30" s="25">
        <f t="shared" si="8"/>
        <v>-1464.0257977825465</v>
      </c>
      <c r="G30" s="25">
        <f t="shared" si="9"/>
        <v>-1463.2524353058654</v>
      </c>
      <c r="H30" s="26">
        <f t="shared" si="18"/>
        <v>0.1474408535</v>
      </c>
      <c r="I30" s="26">
        <f t="shared" si="19"/>
        <v>0.25451597116666663</v>
      </c>
      <c r="J30" s="29">
        <f t="shared" si="43"/>
        <v>0.41870153916666664</v>
      </c>
      <c r="K30" s="29">
        <f t="shared" si="23"/>
        <v>0.164185568</v>
      </c>
      <c r="L30" s="58">
        <f t="shared" si="24"/>
        <v>0.27126068566666661</v>
      </c>
      <c r="M30" s="23"/>
      <c r="N30" s="40">
        <f t="shared" si="0"/>
        <v>-0.23963953141432595</v>
      </c>
      <c r="O30" s="40">
        <f t="shared" si="10"/>
        <v>-5.5629999999999997</v>
      </c>
      <c r="P30" s="44"/>
      <c r="Q30" s="40"/>
      <c r="R30" s="23"/>
      <c r="S30" s="30"/>
      <c r="T30" s="25">
        <f t="shared" si="11"/>
        <v>-1378.9559253476332</v>
      </c>
      <c r="U30" s="25">
        <f t="shared" si="12"/>
        <v>-1376.6358379175902</v>
      </c>
      <c r="V30" s="26">
        <f t="shared" si="5"/>
        <v>0.87476575000000012</v>
      </c>
      <c r="W30" s="26">
        <f t="shared" si="21"/>
        <v>0.89954237446666652</v>
      </c>
      <c r="X30" s="29">
        <f t="shared" si="39"/>
        <v>0.97231753651111119</v>
      </c>
      <c r="Y30" s="29">
        <f t="shared" si="29"/>
        <v>7.2775162044444675E-2</v>
      </c>
      <c r="Z30" s="58">
        <f t="shared" si="30"/>
        <v>9.7551786511111072E-2</v>
      </c>
      <c r="AA30" s="23"/>
      <c r="AB30" s="40">
        <f t="shared" si="1"/>
        <v>0.38830170009551734</v>
      </c>
      <c r="AC30" s="40">
        <f t="shared" si="6"/>
        <v>-12.43</v>
      </c>
      <c r="AD30" s="40"/>
      <c r="AE30" s="40"/>
      <c r="AF30" s="23"/>
      <c r="AG30" s="30"/>
      <c r="AH30" s="25">
        <f t="shared" si="13"/>
        <v>-1249.0310290428934</v>
      </c>
      <c r="AI30" s="25">
        <f t="shared" si="14"/>
        <v>-1242.0707667527643</v>
      </c>
      <c r="AJ30" s="26">
        <f t="shared" si="27"/>
        <v>0.71418027328571421</v>
      </c>
      <c r="AK30" s="26">
        <f t="shared" si="31"/>
        <v>0.86451668678937732</v>
      </c>
      <c r="AL30" s="29">
        <f t="shared" si="40"/>
        <v>0.71593781428817149</v>
      </c>
      <c r="AM30" s="29">
        <f t="shared" si="41"/>
        <v>-0.14857887250120583</v>
      </c>
      <c r="AN30" s="58">
        <f t="shared" si="42"/>
        <v>1.7575410024572857E-3</v>
      </c>
      <c r="AO30" s="23"/>
      <c r="AP30" s="40">
        <f t="shared" si="2"/>
        <v>-0.38860618469080083</v>
      </c>
      <c r="AQ30" s="40">
        <f t="shared" si="7"/>
        <v>-53.2</v>
      </c>
      <c r="AR30" s="40"/>
      <c r="AS30" s="40"/>
      <c r="AT30" s="23"/>
      <c r="AU30" s="30"/>
      <c r="AV30" s="25">
        <f t="shared" si="15"/>
        <v>-733.9716201286808</v>
      </c>
      <c r="AW30" s="25">
        <f t="shared" si="16"/>
        <v>-713.09083325829306</v>
      </c>
      <c r="AX30" s="61">
        <f t="shared" si="28"/>
        <v>0.93202761841463411</v>
      </c>
      <c r="AY30" s="26">
        <f t="shared" si="35"/>
        <v>1.0945868761699575</v>
      </c>
      <c r="AZ30" s="29">
        <f t="shared" si="44"/>
        <v>0.96982692442792617</v>
      </c>
      <c r="BA30" s="29">
        <f t="shared" si="45"/>
        <v>-0.12475995174203136</v>
      </c>
      <c r="BB30" s="58">
        <f t="shared" si="46"/>
        <v>3.7799306013292067E-2</v>
      </c>
      <c r="BC30" s="23"/>
      <c r="BD30" s="40">
        <f t="shared" si="3"/>
        <v>-0.792443574404886</v>
      </c>
      <c r="BE30" s="40">
        <f t="shared" si="17"/>
        <v>-18.36</v>
      </c>
      <c r="BF30" s="40"/>
      <c r="BG30" s="40"/>
      <c r="BH30" s="23"/>
    </row>
    <row r="31" spans="1:60" ht="15">
      <c r="A31" s="7">
        <v>1471000</v>
      </c>
      <c r="B31" s="7">
        <f t="shared" si="4"/>
        <v>-1471</v>
      </c>
      <c r="C31" s="6">
        <v>0.74146864000000001</v>
      </c>
      <c r="E31" s="27"/>
      <c r="F31" s="25">
        <f t="shared" si="8"/>
        <v>-1462.4790728291846</v>
      </c>
      <c r="G31" s="25">
        <f t="shared" si="9"/>
        <v>-1461.7057103525035</v>
      </c>
      <c r="H31" s="26">
        <f t="shared" si="18"/>
        <v>0.24241718000000001</v>
      </c>
      <c r="I31" s="26">
        <f t="shared" si="19"/>
        <v>0.22493051350000001</v>
      </c>
      <c r="J31" s="29">
        <f t="shared" si="43"/>
        <v>0.41017097844444439</v>
      </c>
      <c r="K31" s="29">
        <f t="shared" si="23"/>
        <v>0.18524046494444438</v>
      </c>
      <c r="L31" s="58">
        <f t="shared" si="24"/>
        <v>0.16775379844444438</v>
      </c>
      <c r="M31" s="23"/>
      <c r="N31" s="40">
        <f t="shared" si="0"/>
        <v>0.44048349053080366</v>
      </c>
      <c r="O31" s="40">
        <f t="shared" si="10"/>
        <v>-5.5629999999999997</v>
      </c>
      <c r="P31" s="44"/>
      <c r="Q31" s="40"/>
      <c r="R31" s="23"/>
      <c r="S31" s="27"/>
      <c r="T31" s="25">
        <f t="shared" si="11"/>
        <v>-1374.3157504875471</v>
      </c>
      <c r="U31" s="25">
        <f t="shared" si="12"/>
        <v>-1371.9956630575041</v>
      </c>
      <c r="V31" s="26">
        <f t="shared" si="5"/>
        <v>0.86089313079999985</v>
      </c>
      <c r="W31" s="26">
        <f t="shared" si="21"/>
        <v>0.77076402909999997</v>
      </c>
      <c r="X31" s="29">
        <f t="shared" si="39"/>
        <v>0.93672605310555568</v>
      </c>
      <c r="Y31" s="29">
        <f t="shared" si="29"/>
        <v>0.16596202400555571</v>
      </c>
      <c r="Z31" s="58">
        <f t="shared" si="30"/>
        <v>7.5832922305555828E-2</v>
      </c>
      <c r="AA31" s="23"/>
      <c r="AB31" s="40">
        <f t="shared" si="1"/>
        <v>0.88980590738151655</v>
      </c>
      <c r="AC31" s="40">
        <f t="shared" si="6"/>
        <v>-12.43</v>
      </c>
      <c r="AD31" s="40"/>
      <c r="AE31" s="40"/>
      <c r="AF31" s="23"/>
      <c r="AG31" s="27"/>
      <c r="AH31" s="25">
        <f t="shared" si="13"/>
        <v>-1235.1105044626349</v>
      </c>
      <c r="AI31" s="25">
        <f t="shared" si="14"/>
        <v>-1228.1502421725058</v>
      </c>
      <c r="AJ31" s="26">
        <f t="shared" si="27"/>
        <v>0.77906454192857144</v>
      </c>
      <c r="AK31" s="26">
        <f t="shared" si="31"/>
        <v>0.64027649876561332</v>
      </c>
      <c r="AL31" s="29">
        <f t="shared" si="40"/>
        <v>0.68898414762150495</v>
      </c>
      <c r="AM31" s="29">
        <f t="shared" si="41"/>
        <v>4.8707648855891628E-2</v>
      </c>
      <c r="AN31" s="58">
        <f t="shared" si="42"/>
        <v>-9.0080394307066491E-2</v>
      </c>
      <c r="AO31" s="23"/>
      <c r="AP31" s="40">
        <f t="shared" si="2"/>
        <v>0.29457743218971455</v>
      </c>
      <c r="AQ31" s="40">
        <f t="shared" si="7"/>
        <v>-53.2</v>
      </c>
      <c r="AR31" s="40"/>
      <c r="AS31" s="40"/>
      <c r="AT31" s="23"/>
      <c r="AU31" s="27"/>
      <c r="AV31" s="25">
        <f t="shared" si="15"/>
        <v>-692.21004638790555</v>
      </c>
      <c r="AW31" s="25">
        <f t="shared" si="16"/>
        <v>-671.32925951751781</v>
      </c>
      <c r="AX31" s="61">
        <f t="shared" si="28"/>
        <v>1.3814133593333335</v>
      </c>
      <c r="AY31" s="26">
        <f t="shared" si="35"/>
        <v>1.1425183412651958</v>
      </c>
      <c r="AZ31" s="29">
        <f t="shared" si="44"/>
        <v>1.0139542630549103</v>
      </c>
      <c r="BA31" s="29">
        <f t="shared" si="45"/>
        <v>-0.12856407821028548</v>
      </c>
      <c r="BB31" s="58">
        <f t="shared" si="46"/>
        <v>-0.36745909627842321</v>
      </c>
      <c r="BC31" s="23"/>
      <c r="BD31" s="40">
        <f t="shared" si="3"/>
        <v>-0.99911223192229504</v>
      </c>
      <c r="BE31" s="40">
        <f t="shared" si="17"/>
        <v>-18.36</v>
      </c>
      <c r="BF31" s="40"/>
      <c r="BG31" s="40"/>
      <c r="BH31" s="23"/>
    </row>
    <row r="32" spans="1:60" ht="15">
      <c r="A32" s="7">
        <v>1470000</v>
      </c>
      <c r="B32" s="7">
        <f t="shared" si="4"/>
        <v>-1470</v>
      </c>
      <c r="C32" s="6">
        <v>0.73034565299999998</v>
      </c>
      <c r="E32" s="27"/>
      <c r="F32" s="25">
        <f t="shared" si="8"/>
        <v>-1460.9323478758226</v>
      </c>
      <c r="G32" s="25">
        <f t="shared" si="9"/>
        <v>-1460.1589853991416</v>
      </c>
      <c r="H32" s="26">
        <f t="shared" si="18"/>
        <v>0.28493350699999997</v>
      </c>
      <c r="I32" s="26">
        <f t="shared" si="19"/>
        <v>0.29292572899999997</v>
      </c>
      <c r="J32" s="29">
        <f t="shared" si="43"/>
        <v>0.41996018588888889</v>
      </c>
      <c r="K32" s="29">
        <f t="shared" si="23"/>
        <v>0.12703445688888892</v>
      </c>
      <c r="L32" s="58">
        <f t="shared" si="24"/>
        <v>0.13502667888888892</v>
      </c>
      <c r="M32" s="23"/>
      <c r="N32" s="40">
        <f t="shared" si="0"/>
        <v>0.91449939182788076</v>
      </c>
      <c r="O32" s="40">
        <f t="shared" si="10"/>
        <v>-5.5629999999999997</v>
      </c>
      <c r="P32" s="44"/>
      <c r="Q32" s="40"/>
      <c r="R32" s="23"/>
      <c r="S32" s="27"/>
      <c r="T32" s="25">
        <f t="shared" si="11"/>
        <v>-1369.6755756274611</v>
      </c>
      <c r="U32" s="25">
        <f t="shared" si="12"/>
        <v>-1367.355488197418</v>
      </c>
      <c r="V32" s="26">
        <f t="shared" si="5"/>
        <v>0.57663320649999994</v>
      </c>
      <c r="W32" s="26">
        <f t="shared" si="21"/>
        <v>0.70269947776666664</v>
      </c>
      <c r="X32" s="29">
        <f t="shared" si="39"/>
        <v>0.87872612891666668</v>
      </c>
      <c r="Y32" s="29">
        <f t="shared" si="29"/>
        <v>0.17602665115000005</v>
      </c>
      <c r="Z32" s="58">
        <f t="shared" si="30"/>
        <v>0.30209292241666674</v>
      </c>
      <c r="AA32" s="23"/>
      <c r="AB32" s="40">
        <f t="shared" si="1"/>
        <v>0.97496004151262128</v>
      </c>
      <c r="AC32" s="40">
        <f t="shared" si="6"/>
        <v>-12.43</v>
      </c>
      <c r="AD32" s="40"/>
      <c r="AE32" s="40"/>
      <c r="AF32" s="23"/>
      <c r="AG32" s="27"/>
      <c r="AH32" s="25">
        <f t="shared" si="13"/>
        <v>-1221.1899798823765</v>
      </c>
      <c r="AI32" s="25">
        <f t="shared" si="14"/>
        <v>-1214.2297175922474</v>
      </c>
      <c r="AJ32" s="26">
        <f t="shared" si="27"/>
        <v>0.42758468108255426</v>
      </c>
      <c r="AK32" s="26">
        <f t="shared" si="31"/>
        <v>0.43334739009894663</v>
      </c>
      <c r="AL32" s="29">
        <f t="shared" si="40"/>
        <v>0.69129618593102871</v>
      </c>
      <c r="AM32" s="29">
        <f t="shared" si="41"/>
        <v>0.25794879583208208</v>
      </c>
      <c r="AN32" s="58">
        <f t="shared" si="42"/>
        <v>0.26371150484847444</v>
      </c>
      <c r="AO32" s="23"/>
      <c r="AP32" s="40">
        <f t="shared" si="2"/>
        <v>0.83992499468517401</v>
      </c>
      <c r="AQ32" s="40">
        <f t="shared" si="7"/>
        <v>-53.2</v>
      </c>
      <c r="AR32" s="40"/>
      <c r="AS32" s="40"/>
      <c r="AT32" s="23"/>
      <c r="AU32" s="27"/>
      <c r="AV32" s="25">
        <f t="shared" si="15"/>
        <v>-650.4484726471303</v>
      </c>
      <c r="AW32" s="25">
        <f t="shared" si="16"/>
        <v>-629.56768577674256</v>
      </c>
      <c r="AX32" s="61">
        <f t="shared" si="28"/>
        <v>1.1141140460476195</v>
      </c>
      <c r="AY32" s="26">
        <f t="shared" si="35"/>
        <v>1.1795464562777778</v>
      </c>
      <c r="AZ32" s="29">
        <f t="shared" si="44"/>
        <v>1.0254690119199896</v>
      </c>
      <c r="BA32" s="29">
        <f t="shared" si="45"/>
        <v>-0.15407744435778814</v>
      </c>
      <c r="BB32" s="58">
        <f t="shared" si="46"/>
        <v>-8.8645034127629918E-2</v>
      </c>
      <c r="BC32" s="23"/>
      <c r="BD32" s="40">
        <f t="shared" si="3"/>
        <v>-0.73828517222766232</v>
      </c>
      <c r="BE32" s="40">
        <f t="shared" si="17"/>
        <v>-18.36</v>
      </c>
      <c r="BF32" s="40"/>
      <c r="BG32" s="40"/>
      <c r="BH32" s="23"/>
    </row>
    <row r="33" spans="1:60" ht="15">
      <c r="A33" s="7">
        <v>1469000</v>
      </c>
      <c r="B33" s="7">
        <f t="shared" si="4"/>
        <v>-1469</v>
      </c>
      <c r="C33" s="6">
        <v>0.799414293</v>
      </c>
      <c r="E33" s="8"/>
      <c r="F33" s="25">
        <f t="shared" si="8"/>
        <v>-1459.3856229224607</v>
      </c>
      <c r="G33" s="25">
        <f t="shared" si="9"/>
        <v>-1458.6122604457796</v>
      </c>
      <c r="H33" s="26">
        <f t="shared" si="18"/>
        <v>0.35142649999999998</v>
      </c>
      <c r="I33" s="26">
        <f t="shared" si="19"/>
        <v>0.3482485933333333</v>
      </c>
      <c r="J33" s="29">
        <f t="shared" si="43"/>
        <v>0.42042154516666663</v>
      </c>
      <c r="K33" s="29">
        <f t="shared" si="23"/>
        <v>7.2172951833333332E-2</v>
      </c>
      <c r="L33" s="58">
        <f t="shared" si="24"/>
        <v>6.8995045166666658E-2</v>
      </c>
      <c r="M33" s="23"/>
      <c r="N33" s="40">
        <f t="shared" si="0"/>
        <v>0.96061086416011154</v>
      </c>
      <c r="O33" s="40">
        <f t="shared" si="10"/>
        <v>-5.5629999999999997</v>
      </c>
      <c r="P33" s="44"/>
      <c r="Q33" s="40"/>
      <c r="R33" s="23"/>
      <c r="S33" s="8"/>
      <c r="T33" s="25">
        <f t="shared" si="11"/>
        <v>-1365.035400767375</v>
      </c>
      <c r="U33" s="25">
        <f t="shared" si="12"/>
        <v>-1362.715313337332</v>
      </c>
      <c r="V33" s="26">
        <f t="shared" si="5"/>
        <v>0.67057209600000001</v>
      </c>
      <c r="W33" s="26">
        <f t="shared" si="21"/>
        <v>0.71995985009999997</v>
      </c>
      <c r="X33" s="29">
        <f t="shared" si="39"/>
        <v>0.86390850876111103</v>
      </c>
      <c r="Y33" s="29">
        <f t="shared" si="29"/>
        <v>0.14394865866111106</v>
      </c>
      <c r="Z33" s="58">
        <f t="shared" si="30"/>
        <v>0.19333641276111102</v>
      </c>
      <c r="AA33" s="23"/>
      <c r="AB33" s="40">
        <f t="shared" si="1"/>
        <v>0.60391953674607268</v>
      </c>
      <c r="AC33" s="40">
        <f t="shared" si="6"/>
        <v>-12.43</v>
      </c>
      <c r="AD33" s="40"/>
      <c r="AE33" s="40"/>
      <c r="AF33" s="23"/>
      <c r="AG33" s="8"/>
      <c r="AH33" s="25">
        <f t="shared" si="13"/>
        <v>-1207.2694553021181</v>
      </c>
      <c r="AI33" s="25">
        <f t="shared" si="14"/>
        <v>-1200.309193011989</v>
      </c>
      <c r="AJ33" s="26">
        <f t="shared" si="27"/>
        <v>9.3392947285714303E-2</v>
      </c>
      <c r="AK33" s="26">
        <f t="shared" si="31"/>
        <v>0.27410720907513714</v>
      </c>
      <c r="AL33" s="29">
        <f t="shared" si="40"/>
        <v>0.72775089185960007</v>
      </c>
      <c r="AM33" s="29">
        <f t="shared" si="41"/>
        <v>0.45364368278446293</v>
      </c>
      <c r="AN33" s="58">
        <f t="shared" si="42"/>
        <v>0.63435794457388572</v>
      </c>
      <c r="AO33" s="23"/>
      <c r="AP33" s="40">
        <f t="shared" si="2"/>
        <v>0.99226231744092264</v>
      </c>
      <c r="AQ33" s="40">
        <f t="shared" si="7"/>
        <v>-53.2</v>
      </c>
      <c r="AR33" s="40"/>
      <c r="AS33" s="40"/>
      <c r="AT33" s="23"/>
      <c r="AU33" s="8"/>
      <c r="AV33" s="25">
        <f t="shared" si="15"/>
        <v>-608.68689890635505</v>
      </c>
      <c r="AW33" s="25">
        <f t="shared" si="16"/>
        <v>-587.80611203596732</v>
      </c>
      <c r="AX33" s="61">
        <f t="shared" si="28"/>
        <v>1.0431119634523809</v>
      </c>
      <c r="AY33" s="26">
        <f t="shared" si="35"/>
        <v>0.96517286528048796</v>
      </c>
      <c r="AZ33" s="29">
        <f t="shared" si="44"/>
        <v>1.0494038921607303</v>
      </c>
      <c r="BA33" s="29">
        <f t="shared" si="45"/>
        <v>8.423102688024231E-2</v>
      </c>
      <c r="BB33" s="58">
        <f t="shared" si="46"/>
        <v>6.2919287083493813E-3</v>
      </c>
      <c r="BC33" s="23"/>
      <c r="BD33" s="40">
        <f t="shared" si="3"/>
        <v>-0.13200627532198436</v>
      </c>
      <c r="BE33" s="40">
        <f t="shared" si="17"/>
        <v>-18.36</v>
      </c>
      <c r="BF33" s="40"/>
      <c r="BG33" s="40"/>
      <c r="BH33" s="23"/>
    </row>
    <row r="34" spans="1:60" ht="15">
      <c r="A34" s="7">
        <v>1468000</v>
      </c>
      <c r="B34" s="7">
        <f t="shared" si="4"/>
        <v>-1468</v>
      </c>
      <c r="C34" s="6">
        <v>0.57445553299999996</v>
      </c>
      <c r="E34" s="8"/>
      <c r="F34" s="25">
        <f t="shared" si="8"/>
        <v>-1457.8388979690988</v>
      </c>
      <c r="G34" s="25">
        <f t="shared" si="9"/>
        <v>-1457.0655354924177</v>
      </c>
      <c r="H34" s="26">
        <f t="shared" si="18"/>
        <v>0.40838577300000001</v>
      </c>
      <c r="I34" s="26">
        <f t="shared" si="19"/>
        <v>0.48263906649999999</v>
      </c>
      <c r="J34" s="29">
        <f t="shared" si="43"/>
        <v>0.4422004873888889</v>
      </c>
      <c r="K34" s="29">
        <f t="shared" si="23"/>
        <v>-4.0438579111111095E-2</v>
      </c>
      <c r="L34" s="58">
        <f t="shared" si="24"/>
        <v>3.3814714388888889E-2</v>
      </c>
      <c r="M34" s="23"/>
      <c r="N34" s="40">
        <f t="shared" si="0"/>
        <v>0.55724183715132969</v>
      </c>
      <c r="O34" s="40">
        <f t="shared" si="10"/>
        <v>-5.5629999999999997</v>
      </c>
      <c r="P34" s="44"/>
      <c r="Q34" s="40"/>
      <c r="R34" s="23"/>
      <c r="S34" s="8"/>
      <c r="T34" s="25">
        <f t="shared" si="11"/>
        <v>-1360.3952259072889</v>
      </c>
      <c r="U34" s="25">
        <f t="shared" si="12"/>
        <v>-1358.0751384772459</v>
      </c>
      <c r="V34" s="26">
        <f t="shared" si="5"/>
        <v>0.91267424780000006</v>
      </c>
      <c r="W34" s="26">
        <f t="shared" si="21"/>
        <v>0.85795147684999995</v>
      </c>
      <c r="X34" s="29">
        <f t="shared" si="39"/>
        <v>0.92784463366666659</v>
      </c>
      <c r="Y34" s="29">
        <f t="shared" si="29"/>
        <v>6.9893156816666635E-2</v>
      </c>
      <c r="Z34" s="58">
        <f t="shared" si="30"/>
        <v>1.5170385866666525E-2</v>
      </c>
      <c r="AA34" s="23"/>
      <c r="AB34" s="40">
        <f t="shared" si="1"/>
        <v>-4.97016310820051E-2</v>
      </c>
      <c r="AC34" s="40">
        <f t="shared" si="6"/>
        <v>-12.43</v>
      </c>
      <c r="AD34" s="40"/>
      <c r="AE34" s="40"/>
      <c r="AF34" s="23"/>
      <c r="AG34" s="8"/>
      <c r="AH34" s="25">
        <f t="shared" si="13"/>
        <v>-1193.3489307218597</v>
      </c>
      <c r="AI34" s="25">
        <f t="shared" si="14"/>
        <v>-1186.3886684317306</v>
      </c>
      <c r="AJ34" s="26">
        <f t="shared" si="27"/>
        <v>0.30134399885714286</v>
      </c>
      <c r="AK34" s="26">
        <f t="shared" si="31"/>
        <v>0.37679937188095236</v>
      </c>
      <c r="AL34" s="29">
        <f t="shared" si="40"/>
        <v>0.71942291119171253</v>
      </c>
      <c r="AM34" s="29">
        <f t="shared" si="41"/>
        <v>0.34262353931076017</v>
      </c>
      <c r="AN34" s="58">
        <f t="shared" si="42"/>
        <v>0.41807891233456967</v>
      </c>
      <c r="AO34" s="23"/>
      <c r="AP34" s="40">
        <f t="shared" ref="AP34:AP65" si="47" xml:space="preserve"> SIN((2*PI()*(AI34+AQ34)/125.284721222326) + 1.728475865)</f>
        <v>0.68030907409878338</v>
      </c>
      <c r="AQ34" s="40">
        <f t="shared" si="7"/>
        <v>-53.2</v>
      </c>
      <c r="AR34" s="40"/>
      <c r="AS34" s="40"/>
      <c r="AT34" s="23"/>
      <c r="AU34" s="8"/>
      <c r="AV34" s="25">
        <f t="shared" si="15"/>
        <v>-566.92532516557981</v>
      </c>
      <c r="AW34" s="25">
        <f t="shared" si="16"/>
        <v>-546.04453829519207</v>
      </c>
      <c r="AX34" s="61">
        <f t="shared" si="28"/>
        <v>0.73829258634146333</v>
      </c>
      <c r="AY34" s="26">
        <f t="shared" si="35"/>
        <v>0.95696069638366232</v>
      </c>
      <c r="AZ34" s="29">
        <f t="shared" si="44"/>
        <v>1.0631435159026326</v>
      </c>
      <c r="BA34" s="29">
        <f t="shared" si="45"/>
        <v>0.10618281951897024</v>
      </c>
      <c r="BB34" s="58">
        <f t="shared" si="46"/>
        <v>0.32485092956116923</v>
      </c>
      <c r="BC34" s="23"/>
      <c r="BD34" s="40">
        <f t="shared" si="3"/>
        <v>0.53603982489318336</v>
      </c>
      <c r="BE34" s="40">
        <f t="shared" si="17"/>
        <v>-18.36</v>
      </c>
      <c r="BF34" s="40"/>
      <c r="BG34" s="40"/>
      <c r="BH34" s="23"/>
    </row>
    <row r="35" spans="1:60" ht="15">
      <c r="A35" s="7">
        <v>1467000</v>
      </c>
      <c r="B35" s="7">
        <f t="shared" si="4"/>
        <v>-1467</v>
      </c>
      <c r="C35" s="6">
        <v>0.716837053</v>
      </c>
      <c r="E35" s="8"/>
      <c r="F35" s="25">
        <f t="shared" si="8"/>
        <v>-1456.2921730157368</v>
      </c>
      <c r="G35" s="25">
        <f t="shared" si="9"/>
        <v>-1455.5188105390557</v>
      </c>
      <c r="H35" s="26">
        <f t="shared" si="18"/>
        <v>0.68810492649999999</v>
      </c>
      <c r="I35" s="26">
        <f t="shared" si="19"/>
        <v>0.58634969983333329</v>
      </c>
      <c r="J35" s="29">
        <f t="shared" si="43"/>
        <v>0.48688925622222218</v>
      </c>
      <c r="K35" s="29">
        <f t="shared" si="23"/>
        <v>-9.9460443611111116E-2</v>
      </c>
      <c r="L35" s="58">
        <f t="shared" si="24"/>
        <v>-0.20121567027777781</v>
      </c>
      <c r="M35" s="23"/>
      <c r="N35" s="40">
        <f t="shared" si="0"/>
        <v>-0.10686683851372765</v>
      </c>
      <c r="O35" s="40">
        <f t="shared" si="10"/>
        <v>-5.5629999999999997</v>
      </c>
      <c r="P35" s="44"/>
      <c r="Q35" s="40"/>
      <c r="R35" s="23"/>
      <c r="T35" s="25">
        <f t="shared" si="11"/>
        <v>-1355.7550510472029</v>
      </c>
      <c r="U35" s="25">
        <f t="shared" si="12"/>
        <v>-1353.4349636171598</v>
      </c>
      <c r="V35" s="26">
        <f t="shared" si="5"/>
        <v>0.99060808675000001</v>
      </c>
      <c r="W35" s="26">
        <f t="shared" si="21"/>
        <v>0.88496690344999995</v>
      </c>
      <c r="X35" s="29">
        <f t="shared" si="39"/>
        <v>0.95319582173333317</v>
      </c>
      <c r="Y35" s="29">
        <f t="shared" si="29"/>
        <v>6.8228918283333218E-2</v>
      </c>
      <c r="Z35" s="58">
        <f t="shared" si="30"/>
        <v>-3.7412265016666835E-2</v>
      </c>
      <c r="AA35" s="23"/>
      <c r="AB35" s="40">
        <f t="shared" si="1"/>
        <v>-0.6800668533546691</v>
      </c>
      <c r="AC35" s="40">
        <f t="shared" si="6"/>
        <v>-12.43</v>
      </c>
      <c r="AD35" s="40"/>
      <c r="AE35" s="40"/>
      <c r="AF35" s="23"/>
      <c r="AG35" s="8"/>
      <c r="AH35" s="25">
        <f t="shared" si="13"/>
        <v>-1179.4284061416013</v>
      </c>
      <c r="AI35" s="25">
        <f t="shared" si="14"/>
        <v>-1172.4681438514722</v>
      </c>
      <c r="AJ35" s="26">
        <f t="shared" si="27"/>
        <v>0.73566116950000005</v>
      </c>
      <c r="AK35" s="26">
        <f t="shared" si="31"/>
        <v>0.67438721392857148</v>
      </c>
      <c r="AL35" s="29">
        <f t="shared" si="40"/>
        <v>0.69851732018377588</v>
      </c>
      <c r="AM35" s="29">
        <f t="shared" si="41"/>
        <v>2.4130106255204398E-2</v>
      </c>
      <c r="AN35" s="58">
        <f t="shared" si="42"/>
        <v>-3.7143849316224165E-2</v>
      </c>
      <c r="AO35" s="23"/>
      <c r="AP35" s="40">
        <f t="shared" si="47"/>
        <v>5.0031654192658197E-2</v>
      </c>
      <c r="AQ35" s="40">
        <f t="shared" si="7"/>
        <v>-53.2</v>
      </c>
      <c r="AR35" s="40"/>
      <c r="AS35" s="40"/>
      <c r="AT35" s="23"/>
      <c r="AV35" s="25">
        <f t="shared" si="15"/>
        <v>-525.16375142480456</v>
      </c>
      <c r="AW35" s="25">
        <f t="shared" si="16"/>
        <v>-504.28296455441676</v>
      </c>
      <c r="AX35" s="61">
        <f t="shared" si="28"/>
        <v>1.0894775393571428</v>
      </c>
      <c r="AY35" s="26">
        <f t="shared" si="35"/>
        <v>0.97281130032810681</v>
      </c>
      <c r="AZ35" s="29">
        <f t="shared" si="44"/>
        <v>1.0870213917745515</v>
      </c>
      <c r="BA35" s="29">
        <f t="shared" si="45"/>
        <v>0.11421009144644467</v>
      </c>
      <c r="BB35" s="58">
        <f t="shared" si="46"/>
        <v>-2.4561475825912726E-3</v>
      </c>
      <c r="BC35" s="23"/>
      <c r="BD35" s="40">
        <f t="shared" si="3"/>
        <v>0.95326693362177173</v>
      </c>
      <c r="BE35" s="40">
        <f t="shared" si="17"/>
        <v>-18.36</v>
      </c>
      <c r="BF35" s="40"/>
      <c r="BG35" s="40"/>
      <c r="BH35" s="23"/>
    </row>
    <row r="36" spans="1:60" ht="15">
      <c r="A36" s="7">
        <v>1466000</v>
      </c>
      <c r="B36" s="7">
        <f t="shared" si="4"/>
        <v>-1466</v>
      </c>
      <c r="C36" s="6">
        <v>0.52453225299999995</v>
      </c>
      <c r="E36" s="8"/>
      <c r="F36" s="25">
        <f t="shared" si="8"/>
        <v>-1454.7454480623749</v>
      </c>
      <c r="G36" s="25">
        <f t="shared" si="9"/>
        <v>-1453.9720855856938</v>
      </c>
      <c r="H36" s="26">
        <f t="shared" si="18"/>
        <v>0.66255839999999999</v>
      </c>
      <c r="I36" s="26">
        <f t="shared" si="19"/>
        <v>0.65850007099999996</v>
      </c>
      <c r="J36" s="29">
        <f t="shared" si="43"/>
        <v>0.52117466733333329</v>
      </c>
      <c r="K36" s="29">
        <f t="shared" si="23"/>
        <v>-0.13732540366666668</v>
      </c>
      <c r="L36" s="58">
        <f t="shared" si="24"/>
        <v>-0.14138373266666671</v>
      </c>
      <c r="M36" s="23"/>
      <c r="N36" s="40">
        <f t="shared" si="0"/>
        <v>-0.72097133274560021</v>
      </c>
      <c r="O36" s="40">
        <f t="shared" si="10"/>
        <v>-5.5629999999999997</v>
      </c>
      <c r="P36" s="44"/>
      <c r="Q36" s="40"/>
      <c r="R36" s="23"/>
      <c r="T36" s="25">
        <f t="shared" si="11"/>
        <v>-1351.1148761871168</v>
      </c>
      <c r="U36" s="25">
        <f t="shared" si="12"/>
        <v>-1348.7947887570738</v>
      </c>
      <c r="V36" s="26">
        <f t="shared" si="5"/>
        <v>0.7516183757999999</v>
      </c>
      <c r="W36" s="26">
        <f t="shared" si="21"/>
        <v>0.97222330171666671</v>
      </c>
      <c r="X36" s="29">
        <f t="shared" si="39"/>
        <v>1.000639422311111</v>
      </c>
      <c r="Y36" s="29">
        <f t="shared" si="29"/>
        <v>2.8416120594444316E-2</v>
      </c>
      <c r="Z36" s="58">
        <f t="shared" si="30"/>
        <v>0.24902104651111112</v>
      </c>
      <c r="AA36" s="23"/>
      <c r="AB36" s="40">
        <f t="shared" si="1"/>
        <v>-0.99222123684154284</v>
      </c>
      <c r="AC36" s="40">
        <f t="shared" si="6"/>
        <v>-12.43</v>
      </c>
      <c r="AD36" s="40"/>
      <c r="AE36" s="40"/>
      <c r="AF36" s="23"/>
      <c r="AG36" s="8"/>
      <c r="AH36" s="25">
        <f t="shared" si="13"/>
        <v>-1165.5078815613429</v>
      </c>
      <c r="AI36" s="25">
        <f t="shared" si="14"/>
        <v>-1158.5476192712138</v>
      </c>
      <c r="AJ36" s="26">
        <f t="shared" si="27"/>
        <v>0.98615647342857149</v>
      </c>
      <c r="AK36" s="26">
        <f t="shared" si="31"/>
        <v>1.0446287797142857</v>
      </c>
      <c r="AL36" s="29">
        <f t="shared" si="40"/>
        <v>0.72430698725520459</v>
      </c>
      <c r="AM36" s="29">
        <f t="shared" si="41"/>
        <v>-0.3203217924590811</v>
      </c>
      <c r="AN36" s="58">
        <f t="shared" si="42"/>
        <v>-0.2618494861733669</v>
      </c>
      <c r="AO36" s="23"/>
      <c r="AP36" s="40">
        <f t="shared" si="47"/>
        <v>-0.60365613275011099</v>
      </c>
      <c r="AQ36" s="40">
        <f t="shared" si="7"/>
        <v>-53.2</v>
      </c>
      <c r="AR36" s="40"/>
      <c r="AS36" s="40"/>
      <c r="AT36" s="23"/>
      <c r="AV36" s="25">
        <f t="shared" si="15"/>
        <v>-483.40217768402925</v>
      </c>
      <c r="AW36" s="25">
        <f t="shared" si="16"/>
        <v>-462.52139081364146</v>
      </c>
      <c r="AX36" s="61">
        <f t="shared" si="28"/>
        <v>1.0906637752857142</v>
      </c>
      <c r="AY36" s="26">
        <f t="shared" si="35"/>
        <v>1.0884519350317459</v>
      </c>
      <c r="AZ36" s="29">
        <f t="shared" si="44"/>
        <v>1.0264257377375146</v>
      </c>
      <c r="BA36" s="29">
        <f t="shared" si="45"/>
        <v>-6.2026197294231311E-2</v>
      </c>
      <c r="BB36" s="58">
        <f t="shared" si="46"/>
        <v>-6.4238037548199678E-2</v>
      </c>
      <c r="BC36" s="23"/>
      <c r="BD36" s="40">
        <f t="shared" si="3"/>
        <v>0.92444984972686806</v>
      </c>
      <c r="BE36" s="40">
        <f t="shared" si="17"/>
        <v>-18.36</v>
      </c>
      <c r="BF36" s="40"/>
      <c r="BG36" s="40"/>
      <c r="BH36" s="23"/>
    </row>
    <row r="37" spans="1:60" ht="15">
      <c r="A37" s="7">
        <v>1465000</v>
      </c>
      <c r="B37" s="7">
        <f t="shared" si="4"/>
        <v>-1465</v>
      </c>
      <c r="C37" s="6">
        <v>0.37368987999999997</v>
      </c>
      <c r="E37" s="8"/>
      <c r="F37" s="25">
        <f t="shared" si="8"/>
        <v>-1453.1987231090129</v>
      </c>
      <c r="G37" s="25">
        <f t="shared" si="9"/>
        <v>-1452.4253606323318</v>
      </c>
      <c r="H37" s="26">
        <f t="shared" si="18"/>
        <v>0.62483688650000002</v>
      </c>
      <c r="I37" s="26">
        <f t="shared" si="19"/>
        <v>0.6190318821666666</v>
      </c>
      <c r="J37" s="29">
        <f t="shared" si="43"/>
        <v>0.56550167688888886</v>
      </c>
      <c r="K37" s="29">
        <f t="shared" si="23"/>
        <v>-5.3530205277777743E-2</v>
      </c>
      <c r="L37" s="58">
        <f t="shared" si="24"/>
        <v>-5.9335209611111162E-2</v>
      </c>
      <c r="M37" s="23"/>
      <c r="N37" s="40">
        <f t="shared" si="0"/>
        <v>-0.99772532768198008</v>
      </c>
      <c r="O37" s="40">
        <f t="shared" si="10"/>
        <v>-5.5629999999999997</v>
      </c>
      <c r="P37" s="44"/>
      <c r="Q37" s="40"/>
      <c r="R37" s="23"/>
      <c r="T37" s="25">
        <f t="shared" si="11"/>
        <v>-1346.4747013270307</v>
      </c>
      <c r="U37" s="25">
        <f t="shared" si="12"/>
        <v>-1344.1546138969877</v>
      </c>
      <c r="V37" s="26">
        <f t="shared" si="5"/>
        <v>1.1744434425999999</v>
      </c>
      <c r="W37" s="26">
        <f t="shared" si="21"/>
        <v>1.1548183950499997</v>
      </c>
      <c r="X37" s="29">
        <f t="shared" si="39"/>
        <v>1.0766020519500001</v>
      </c>
      <c r="Y37" s="29">
        <f t="shared" si="29"/>
        <v>-7.8216343099999586E-2</v>
      </c>
      <c r="Z37" s="58">
        <f t="shared" si="30"/>
        <v>-9.7841390649999749E-2</v>
      </c>
      <c r="AA37" s="23"/>
      <c r="AB37" s="40">
        <f t="shared" si="1"/>
        <v>-0.84010427629954121</v>
      </c>
      <c r="AC37" s="40">
        <f t="shared" si="6"/>
        <v>-12.43</v>
      </c>
      <c r="AD37" s="40"/>
      <c r="AE37" s="40"/>
      <c r="AF37" s="23"/>
      <c r="AG37" s="8"/>
      <c r="AH37" s="25">
        <f t="shared" si="13"/>
        <v>-1151.5873569810844</v>
      </c>
      <c r="AI37" s="25">
        <f t="shared" si="14"/>
        <v>-1144.6270946909553</v>
      </c>
      <c r="AJ37" s="26">
        <f t="shared" si="27"/>
        <v>1.4120686962142857</v>
      </c>
      <c r="AK37" s="26">
        <f t="shared" si="31"/>
        <v>1.1411928629285715</v>
      </c>
      <c r="AL37" s="29">
        <f t="shared" si="40"/>
        <v>0.82764682605555562</v>
      </c>
      <c r="AM37" s="29">
        <f t="shared" si="41"/>
        <v>-0.31354603687301585</v>
      </c>
      <c r="AN37" s="58">
        <f t="shared" si="42"/>
        <v>-0.58442187015873004</v>
      </c>
      <c r="AO37" s="23"/>
      <c r="AP37" s="40">
        <f t="shared" si="47"/>
        <v>-0.97488650628848816</v>
      </c>
      <c r="AQ37" s="40">
        <f t="shared" si="7"/>
        <v>-53.2</v>
      </c>
      <c r="AR37" s="40"/>
      <c r="AS37" s="40"/>
      <c r="AT37" s="23"/>
      <c r="AV37" s="25">
        <f t="shared" si="15"/>
        <v>-441.64060394325395</v>
      </c>
      <c r="AW37" s="25">
        <f t="shared" si="16"/>
        <v>-420.75981707286616</v>
      </c>
      <c r="AX37" s="61">
        <f t="shared" si="28"/>
        <v>1.0852144904523806</v>
      </c>
      <c r="AY37" s="26">
        <f t="shared" si="35"/>
        <v>1.0899515100590398</v>
      </c>
      <c r="AZ37" s="29">
        <f t="shared" si="44"/>
        <v>1.0129143602084139</v>
      </c>
      <c r="BA37" s="29">
        <f t="shared" si="45"/>
        <v>-7.703714985062593E-2</v>
      </c>
      <c r="BB37" s="58">
        <f t="shared" si="46"/>
        <v>-7.2300130243966754E-2</v>
      </c>
      <c r="BC37" s="23"/>
      <c r="BD37" s="40">
        <f t="shared" si="3"/>
        <v>0.46307240702911351</v>
      </c>
      <c r="BE37" s="40">
        <f t="shared" si="17"/>
        <v>-18.36</v>
      </c>
      <c r="BF37" s="40"/>
      <c r="BG37" s="40"/>
      <c r="BH37" s="23"/>
    </row>
    <row r="38" spans="1:60" ht="15">
      <c r="A38" s="7">
        <v>1464000</v>
      </c>
      <c r="B38" s="7">
        <f t="shared" si="4"/>
        <v>-1464</v>
      </c>
      <c r="C38" s="6">
        <v>0.16012567999999999</v>
      </c>
      <c r="E38" s="8"/>
      <c r="F38" s="25">
        <f t="shared" si="8"/>
        <v>-1451.651998155651</v>
      </c>
      <c r="G38" s="25">
        <f t="shared" si="9"/>
        <v>-1450.8786356789699</v>
      </c>
      <c r="H38" s="26">
        <f t="shared" si="18"/>
        <v>0.56970036000000002</v>
      </c>
      <c r="I38" s="26">
        <f t="shared" si="19"/>
        <v>0.58139233983333327</v>
      </c>
      <c r="J38" s="29">
        <f t="shared" si="43"/>
        <v>0.60902569316666666</v>
      </c>
      <c r="K38" s="29">
        <f t="shared" si="23"/>
        <v>2.7633353333333388E-2</v>
      </c>
      <c r="L38" s="58">
        <f t="shared" si="24"/>
        <v>3.9325333166666643E-2</v>
      </c>
      <c r="M38" s="23"/>
      <c r="N38" s="40">
        <f t="shared" si="0"/>
        <v>-0.80763255331418249</v>
      </c>
      <c r="O38" s="40">
        <f t="shared" si="10"/>
        <v>-5.5629999999999997</v>
      </c>
      <c r="P38" s="44"/>
      <c r="Q38" s="40"/>
      <c r="R38" s="23"/>
      <c r="T38" s="25">
        <f t="shared" si="11"/>
        <v>-1341.8345264669447</v>
      </c>
      <c r="U38" s="25">
        <f t="shared" si="12"/>
        <v>-1339.5144390369016</v>
      </c>
      <c r="V38" s="26">
        <f t="shared" si="5"/>
        <v>1.5383933667499998</v>
      </c>
      <c r="W38" s="26">
        <f t="shared" si="21"/>
        <v>1.2719210839833333</v>
      </c>
      <c r="X38" s="29">
        <f t="shared" si="39"/>
        <v>1.116683876572222</v>
      </c>
      <c r="Y38" s="29">
        <f t="shared" si="29"/>
        <v>-0.15523720741111124</v>
      </c>
      <c r="Z38" s="58">
        <f t="shared" si="30"/>
        <v>-0.42170949017777781</v>
      </c>
      <c r="AA38" s="23"/>
      <c r="AB38" s="40">
        <f t="shared" si="1"/>
        <v>-0.29489318815800525</v>
      </c>
      <c r="AC38" s="40">
        <f t="shared" si="6"/>
        <v>-12.43</v>
      </c>
      <c r="AD38" s="40"/>
      <c r="AE38" s="40"/>
      <c r="AF38" s="23"/>
      <c r="AG38" s="8"/>
      <c r="AH38" s="25">
        <f t="shared" si="13"/>
        <v>-1137.666832400826</v>
      </c>
      <c r="AI38" s="25">
        <f t="shared" si="14"/>
        <v>-1130.7065701106969</v>
      </c>
      <c r="AJ38" s="26">
        <f t="shared" si="27"/>
        <v>1.025353419142857</v>
      </c>
      <c r="AK38" s="26">
        <f t="shared" si="31"/>
        <v>0.98781735652380942</v>
      </c>
      <c r="AL38" s="29">
        <f t="shared" si="40"/>
        <v>0.88711958109218569</v>
      </c>
      <c r="AM38" s="29">
        <f t="shared" si="41"/>
        <v>-0.10069777543162373</v>
      </c>
      <c r="AN38" s="58">
        <f t="shared" si="42"/>
        <v>-0.13823383805067135</v>
      </c>
      <c r="AO38" s="23"/>
      <c r="AP38" s="40">
        <f t="shared" si="47"/>
        <v>-0.88995664887783532</v>
      </c>
      <c r="AQ38" s="40">
        <f t="shared" si="7"/>
        <v>-53.2</v>
      </c>
      <c r="AR38" s="40"/>
      <c r="AS38" s="40"/>
      <c r="AT38" s="23"/>
      <c r="AV38" s="25">
        <f t="shared" si="15"/>
        <v>-399.87903020247865</v>
      </c>
      <c r="AW38" s="25">
        <f t="shared" si="16"/>
        <v>-378.99824333209085</v>
      </c>
      <c r="AX38" s="61">
        <f t="shared" si="28"/>
        <v>1.0939762644390247</v>
      </c>
      <c r="AY38" s="26">
        <f t="shared" si="35"/>
        <v>1.1087064187177702</v>
      </c>
      <c r="AZ38" s="29">
        <f t="shared" si="44"/>
        <v>0.99498952192508705</v>
      </c>
      <c r="BA38" s="29">
        <f t="shared" si="45"/>
        <v>-0.11371689679268315</v>
      </c>
      <c r="BB38" s="58">
        <f t="shared" si="46"/>
        <v>-9.8986742513937687E-2</v>
      </c>
      <c r="BC38" s="23"/>
      <c r="BD38" s="40">
        <f t="shared" si="3"/>
        <v>-0.21498176139410496</v>
      </c>
      <c r="BE38" s="40">
        <f t="shared" si="17"/>
        <v>-18.36</v>
      </c>
      <c r="BF38" s="40"/>
      <c r="BG38" s="40"/>
      <c r="BH38" s="23"/>
    </row>
    <row r="39" spans="1:60" ht="15">
      <c r="A39" s="7">
        <v>1463000</v>
      </c>
      <c r="B39" s="7">
        <f t="shared" si="4"/>
        <v>-1463</v>
      </c>
      <c r="C39" s="6">
        <v>0.134756027</v>
      </c>
      <c r="E39" s="8"/>
      <c r="F39" s="25">
        <f t="shared" si="8"/>
        <v>-1450.105273202289</v>
      </c>
      <c r="G39" s="25">
        <f t="shared" si="9"/>
        <v>-1449.3319107256079</v>
      </c>
      <c r="H39" s="26">
        <f t="shared" si="18"/>
        <v>0.549639773</v>
      </c>
      <c r="I39" s="26">
        <f t="shared" si="19"/>
        <v>0.55677533766666676</v>
      </c>
      <c r="J39" s="29">
        <f t="shared" si="43"/>
        <v>0.64732506805555556</v>
      </c>
      <c r="K39" s="29">
        <f t="shared" si="23"/>
        <v>9.0549730388888805E-2</v>
      </c>
      <c r="L39" s="58">
        <f t="shared" si="24"/>
        <v>9.7685295055555565E-2</v>
      </c>
      <c r="M39" s="23"/>
      <c r="N39" s="40">
        <f t="shared" si="0"/>
        <v>-0.23963953141467803</v>
      </c>
      <c r="O39" s="40">
        <f t="shared" si="10"/>
        <v>-5.5629999999999997</v>
      </c>
      <c r="P39" s="44"/>
      <c r="Q39" s="40"/>
      <c r="R39" s="23"/>
      <c r="T39" s="25">
        <f t="shared" si="11"/>
        <v>-1337.1943516068586</v>
      </c>
      <c r="U39" s="25">
        <f t="shared" si="12"/>
        <v>-1334.8742641768156</v>
      </c>
      <c r="V39" s="26">
        <f t="shared" si="5"/>
        <v>1.1029264426000001</v>
      </c>
      <c r="W39" s="26">
        <f t="shared" si="21"/>
        <v>1.3097351151166665</v>
      </c>
      <c r="X39" s="29">
        <f t="shared" si="39"/>
        <v>1.1435796857944445</v>
      </c>
      <c r="Y39" s="29">
        <f t="shared" si="29"/>
        <v>-0.16615542932222205</v>
      </c>
      <c r="Z39" s="58">
        <f t="shared" si="30"/>
        <v>4.0653243194444411E-2</v>
      </c>
      <c r="AA39" s="23"/>
      <c r="AB39" s="40">
        <f t="shared" si="1"/>
        <v>0.38830170009541887</v>
      </c>
      <c r="AC39" s="40">
        <f t="shared" si="6"/>
        <v>-12.43</v>
      </c>
      <c r="AD39" s="40"/>
      <c r="AE39" s="40"/>
      <c r="AF39" s="23"/>
      <c r="AG39" s="8"/>
      <c r="AH39" s="25">
        <f t="shared" si="13"/>
        <v>-1123.7463078205676</v>
      </c>
      <c r="AI39" s="25">
        <f t="shared" si="14"/>
        <v>-1116.7860455304385</v>
      </c>
      <c r="AJ39" s="26">
        <f t="shared" si="27"/>
        <v>0.52602995421428578</v>
      </c>
      <c r="AK39" s="26">
        <f t="shared" si="31"/>
        <v>0.85418497297619067</v>
      </c>
      <c r="AL39" s="29">
        <f t="shared" si="40"/>
        <v>0.97933000355250299</v>
      </c>
      <c r="AM39" s="29">
        <f t="shared" si="41"/>
        <v>0.12514503057631232</v>
      </c>
      <c r="AN39" s="58">
        <f t="shared" si="42"/>
        <v>0.45330004933821721</v>
      </c>
      <c r="AO39" s="23"/>
      <c r="AP39" s="40">
        <f t="shared" si="47"/>
        <v>-0.3886061846908207</v>
      </c>
      <c r="AQ39" s="40">
        <f t="shared" si="7"/>
        <v>-53.2</v>
      </c>
      <c r="AR39" s="40"/>
      <c r="AS39" s="40"/>
      <c r="AT39" s="23"/>
      <c r="AV39" s="25">
        <f t="shared" si="15"/>
        <v>-358.11745646170334</v>
      </c>
      <c r="AW39" s="25">
        <f t="shared" si="16"/>
        <v>-337.23666959131555</v>
      </c>
      <c r="AX39" s="61">
        <f t="shared" si="28"/>
        <v>1.146928501261905</v>
      </c>
      <c r="AY39" s="26">
        <f t="shared" si="35"/>
        <v>1.02565241290031</v>
      </c>
      <c r="AZ39" s="29">
        <f t="shared" si="44"/>
        <v>1.0342461973818555</v>
      </c>
      <c r="BA39" s="29">
        <f t="shared" si="45"/>
        <v>8.5937844815455744E-3</v>
      </c>
      <c r="BB39" s="58">
        <f t="shared" si="46"/>
        <v>-0.11268230388004952</v>
      </c>
      <c r="BC39" s="23"/>
      <c r="BD39" s="40">
        <f t="shared" si="3"/>
        <v>-0.79244357440488122</v>
      </c>
      <c r="BE39" s="40">
        <f t="shared" si="17"/>
        <v>-18.36</v>
      </c>
      <c r="BF39" s="40"/>
      <c r="BG39" s="40"/>
      <c r="BH39" s="23"/>
    </row>
    <row r="40" spans="1:60" ht="15">
      <c r="A40" s="7">
        <v>1462000</v>
      </c>
      <c r="B40" s="7">
        <f t="shared" si="4"/>
        <v>-1462</v>
      </c>
      <c r="C40" s="6">
        <v>0.20690805300000001</v>
      </c>
      <c r="E40" s="8"/>
      <c r="F40" s="25">
        <f t="shared" si="8"/>
        <v>-1448.5585482489271</v>
      </c>
      <c r="G40" s="25">
        <f t="shared" si="9"/>
        <v>-1447.785185772246</v>
      </c>
      <c r="H40" s="26">
        <f t="shared" si="18"/>
        <v>0.55098588000000004</v>
      </c>
      <c r="I40" s="26">
        <f t="shared" si="19"/>
        <v>0.59483408199999999</v>
      </c>
      <c r="J40" s="29">
        <f t="shared" si="43"/>
        <v>0.66704000883333336</v>
      </c>
      <c r="K40" s="29">
        <f t="shared" si="23"/>
        <v>7.2205926833333378E-2</v>
      </c>
      <c r="L40" s="58">
        <f t="shared" si="24"/>
        <v>0.11605412883333333</v>
      </c>
      <c r="M40" s="23"/>
      <c r="N40" s="40">
        <f t="shared" si="0"/>
        <v>0.44048349053047814</v>
      </c>
      <c r="O40" s="40">
        <f t="shared" si="10"/>
        <v>-5.5629999999999997</v>
      </c>
      <c r="P40" s="44"/>
      <c r="Q40" s="40"/>
      <c r="R40" s="23"/>
      <c r="T40" s="25">
        <f t="shared" si="11"/>
        <v>-1332.5541767467726</v>
      </c>
      <c r="U40" s="25">
        <f t="shared" si="12"/>
        <v>-1330.2340893167295</v>
      </c>
      <c r="V40" s="26">
        <f t="shared" si="5"/>
        <v>1.2878855359999999</v>
      </c>
      <c r="W40" s="26">
        <f t="shared" si="21"/>
        <v>1.21703628395</v>
      </c>
      <c r="X40" s="29">
        <f t="shared" si="39"/>
        <v>1.1495851098500001</v>
      </c>
      <c r="Y40" s="29">
        <f t="shared" si="29"/>
        <v>-6.74511740999999E-2</v>
      </c>
      <c r="Z40" s="58">
        <f t="shared" si="30"/>
        <v>-0.13830042614999982</v>
      </c>
      <c r="AA40" s="23"/>
      <c r="AB40" s="40">
        <f t="shared" si="1"/>
        <v>0.88980590738148069</v>
      </c>
      <c r="AC40" s="40">
        <f t="shared" si="6"/>
        <v>-12.43</v>
      </c>
      <c r="AD40" s="40"/>
      <c r="AE40" s="40"/>
      <c r="AF40" s="23"/>
      <c r="AG40" s="8"/>
      <c r="AH40" s="25">
        <f t="shared" si="13"/>
        <v>-1109.8257832403092</v>
      </c>
      <c r="AI40" s="25">
        <f t="shared" si="14"/>
        <v>-1102.8655209501801</v>
      </c>
      <c r="AJ40" s="26">
        <f t="shared" si="27"/>
        <v>1.0111715455714287</v>
      </c>
      <c r="AK40" s="26">
        <f t="shared" si="31"/>
        <v>0.96494824335714302</v>
      </c>
      <c r="AL40" s="29">
        <f t="shared" si="40"/>
        <v>0.99231699721123312</v>
      </c>
      <c r="AM40" s="29">
        <f t="shared" si="41"/>
        <v>2.73687538540901E-2</v>
      </c>
      <c r="AN40" s="58">
        <f t="shared" si="42"/>
        <v>-1.8854548360195622E-2</v>
      </c>
      <c r="AO40" s="23"/>
      <c r="AP40" s="40">
        <f t="shared" si="47"/>
        <v>0.2945774321896939</v>
      </c>
      <c r="AQ40" s="40">
        <f t="shared" si="7"/>
        <v>-53.2</v>
      </c>
      <c r="AR40" s="40"/>
      <c r="AS40" s="40"/>
      <c r="AT40" s="23"/>
      <c r="AV40" s="25">
        <f t="shared" si="15"/>
        <v>-316.35588272092804</v>
      </c>
      <c r="AW40" s="25">
        <f t="shared" si="16"/>
        <v>-295.47509585054024</v>
      </c>
      <c r="AX40" s="61">
        <f t="shared" si="28"/>
        <v>0.83605247299999996</v>
      </c>
      <c r="AY40" s="26">
        <f t="shared" si="35"/>
        <v>0.99183087418253957</v>
      </c>
      <c r="AZ40" s="29">
        <f t="shared" si="44"/>
        <v>1.0168505605617497</v>
      </c>
      <c r="BA40" s="29">
        <f t="shared" si="45"/>
        <v>2.5019686379210149E-2</v>
      </c>
      <c r="BB40" s="58">
        <f t="shared" si="46"/>
        <v>0.18079808756174975</v>
      </c>
      <c r="BC40" s="23"/>
      <c r="BD40" s="40">
        <f t="shared" si="3"/>
        <v>-0.99911223192229526</v>
      </c>
      <c r="BE40" s="40">
        <f t="shared" si="17"/>
        <v>-18.36</v>
      </c>
      <c r="BF40" s="40"/>
      <c r="BG40" s="40"/>
      <c r="BH40" s="23"/>
    </row>
    <row r="41" spans="1:60" ht="15">
      <c r="A41" s="7">
        <v>1461000</v>
      </c>
      <c r="B41" s="7">
        <f t="shared" si="4"/>
        <v>-1461</v>
      </c>
      <c r="C41" s="6">
        <v>0.27792630699999998</v>
      </c>
      <c r="E41" s="8"/>
      <c r="F41" s="25">
        <f t="shared" si="8"/>
        <v>-1447.0118232955651</v>
      </c>
      <c r="G41" s="25">
        <f t="shared" si="9"/>
        <v>-1446.2384608188841</v>
      </c>
      <c r="H41" s="26">
        <f t="shared" si="18"/>
        <v>0.68387659299999992</v>
      </c>
      <c r="I41" s="26">
        <f t="shared" si="19"/>
        <v>0.6593350398333333</v>
      </c>
      <c r="J41" s="29">
        <f t="shared" si="43"/>
        <v>0.70752487405555564</v>
      </c>
      <c r="K41" s="29">
        <f t="shared" si="23"/>
        <v>4.8189834222222339E-2</v>
      </c>
      <c r="L41" s="58">
        <f t="shared" si="24"/>
        <v>2.364828105555572E-2</v>
      </c>
      <c r="M41" s="23"/>
      <c r="N41" s="40">
        <f t="shared" si="0"/>
        <v>0.91449939182768802</v>
      </c>
      <c r="O41" s="40">
        <f t="shared" si="10"/>
        <v>-5.5629999999999997</v>
      </c>
      <c r="P41" s="44"/>
      <c r="Q41" s="40"/>
      <c r="R41" s="23"/>
      <c r="T41" s="25">
        <f t="shared" si="11"/>
        <v>-1327.9140018866865</v>
      </c>
      <c r="U41" s="25">
        <f t="shared" si="12"/>
        <v>-1325.5939144566435</v>
      </c>
      <c r="V41" s="26">
        <f t="shared" si="5"/>
        <v>1.2602968732500002</v>
      </c>
      <c r="W41" s="26">
        <f t="shared" si="21"/>
        <v>1.1931636422833332</v>
      </c>
      <c r="X41" s="29">
        <f t="shared" si="39"/>
        <v>1.1671498446944446</v>
      </c>
      <c r="Y41" s="29">
        <f t="shared" si="29"/>
        <v>-2.6013797588888554E-2</v>
      </c>
      <c r="Z41" s="58">
        <f t="shared" si="30"/>
        <v>-9.3147028555555567E-2</v>
      </c>
      <c r="AA41" s="23"/>
      <c r="AB41" s="40">
        <f t="shared" si="1"/>
        <v>0.97496004151265137</v>
      </c>
      <c r="AC41" s="40">
        <f t="shared" si="6"/>
        <v>-12.43</v>
      </c>
      <c r="AD41" s="40"/>
      <c r="AE41" s="40"/>
      <c r="AF41" s="23"/>
      <c r="AG41" s="8"/>
      <c r="AH41" s="25">
        <f t="shared" si="13"/>
        <v>-1095.9052586600508</v>
      </c>
      <c r="AI41" s="25">
        <f t="shared" si="14"/>
        <v>-1088.9449963699217</v>
      </c>
      <c r="AJ41" s="26">
        <f t="shared" si="27"/>
        <v>1.3576432302857142</v>
      </c>
      <c r="AK41" s="26">
        <f t="shared" si="31"/>
        <v>0.99915417282417585</v>
      </c>
      <c r="AL41" s="29">
        <f t="shared" si="40"/>
        <v>0.99986824217948722</v>
      </c>
      <c r="AM41" s="29">
        <f t="shared" si="41"/>
        <v>7.1406935531137528E-4</v>
      </c>
      <c r="AN41" s="58">
        <f t="shared" si="42"/>
        <v>-0.35777498810622699</v>
      </c>
      <c r="AO41" s="23"/>
      <c r="AP41" s="40">
        <f t="shared" si="47"/>
        <v>0.83992499468516624</v>
      </c>
      <c r="AQ41" s="40">
        <f t="shared" si="7"/>
        <v>-53.2</v>
      </c>
      <c r="AR41" s="40"/>
      <c r="AS41" s="40"/>
      <c r="AT41" s="23"/>
      <c r="AV41" s="25">
        <f t="shared" si="15"/>
        <v>-274.59430898015273</v>
      </c>
      <c r="AW41" s="25">
        <f t="shared" si="16"/>
        <v>-253.71352210976494</v>
      </c>
      <c r="AX41" s="61">
        <f t="shared" si="28"/>
        <v>0.99251164828571403</v>
      </c>
      <c r="AY41" s="26">
        <f t="shared" si="35"/>
        <v>0.90345084672938436</v>
      </c>
      <c r="AZ41" s="29">
        <f t="shared" si="44"/>
        <v>0.99908411029455424</v>
      </c>
      <c r="BA41" s="29">
        <f t="shared" si="45"/>
        <v>9.5633263565169879E-2</v>
      </c>
      <c r="BB41" s="58">
        <f t="shared" si="46"/>
        <v>6.5724620088402075E-3</v>
      </c>
      <c r="BD41" s="40">
        <f t="shared" si="3"/>
        <v>-0.73828517222766699</v>
      </c>
      <c r="BE41" s="40">
        <f t="shared" si="17"/>
        <v>-18.36</v>
      </c>
      <c r="BF41" s="40"/>
      <c r="BG41" s="40"/>
    </row>
    <row r="42" spans="1:60" ht="15">
      <c r="A42" s="7">
        <v>1460000</v>
      </c>
      <c r="B42" s="7">
        <f t="shared" si="4"/>
        <v>-1460</v>
      </c>
      <c r="C42" s="6">
        <v>0.28493350699999997</v>
      </c>
      <c r="E42" s="8"/>
      <c r="F42" s="25">
        <f t="shared" si="8"/>
        <v>-1445.4650983422032</v>
      </c>
      <c r="G42" s="25">
        <f t="shared" si="9"/>
        <v>-1444.6917358655221</v>
      </c>
      <c r="H42" s="26">
        <f t="shared" si="18"/>
        <v>0.74314264649999995</v>
      </c>
      <c r="I42" s="26">
        <f t="shared" si="19"/>
        <v>0.72669979549999997</v>
      </c>
      <c r="J42" s="29">
        <f t="shared" si="43"/>
        <v>0.76900464594444451</v>
      </c>
      <c r="K42" s="29">
        <f t="shared" si="23"/>
        <v>4.2304850444444542E-2</v>
      </c>
      <c r="L42" s="58">
        <f t="shared" si="24"/>
        <v>2.5861999444444561E-2</v>
      </c>
      <c r="M42" s="23"/>
      <c r="N42" s="40">
        <f t="shared" si="0"/>
        <v>0.96061086416021235</v>
      </c>
      <c r="O42" s="40">
        <f t="shared" si="10"/>
        <v>-5.5629999999999997</v>
      </c>
      <c r="P42" s="44"/>
      <c r="Q42" s="40"/>
      <c r="R42" s="23"/>
      <c r="T42" s="25">
        <f t="shared" si="11"/>
        <v>-1323.2738270266004</v>
      </c>
      <c r="U42" s="25">
        <f t="shared" si="12"/>
        <v>-1320.9537395965574</v>
      </c>
      <c r="V42" s="26">
        <f t="shared" si="5"/>
        <v>1.0313085175999999</v>
      </c>
      <c r="W42" s="26">
        <f t="shared" si="21"/>
        <v>1.1487806405500001</v>
      </c>
      <c r="X42" s="29">
        <f t="shared" si="39"/>
        <v>1.126671449961111</v>
      </c>
      <c r="Y42" s="29">
        <f t="shared" si="29"/>
        <v>-2.2109190588889049E-2</v>
      </c>
      <c r="Z42" s="58">
        <f t="shared" si="30"/>
        <v>9.5362932361111152E-2</v>
      </c>
      <c r="AA42" s="23"/>
      <c r="AB42" s="40">
        <f t="shared" si="1"/>
        <v>0.60391953674615784</v>
      </c>
      <c r="AC42" s="40">
        <f t="shared" si="6"/>
        <v>-12.43</v>
      </c>
      <c r="AD42" s="40"/>
      <c r="AE42" s="40"/>
      <c r="AF42" s="23"/>
      <c r="AG42" s="8"/>
      <c r="AH42" s="25">
        <f t="shared" si="13"/>
        <v>-1081.9847340797924</v>
      </c>
      <c r="AI42" s="25">
        <f t="shared" si="14"/>
        <v>-1075.0244717896633</v>
      </c>
      <c r="AJ42" s="26">
        <f t="shared" si="27"/>
        <v>0.62864774261538459</v>
      </c>
      <c r="AK42" s="26">
        <f t="shared" si="31"/>
        <v>1.0391762579670329</v>
      </c>
      <c r="AL42" s="29">
        <f t="shared" si="40"/>
        <v>0.96098700491758238</v>
      </c>
      <c r="AM42" s="29">
        <f t="shared" si="41"/>
        <v>-7.8189253049450569E-2</v>
      </c>
      <c r="AN42" s="58">
        <f t="shared" si="42"/>
        <v>0.33233926230219779</v>
      </c>
      <c r="AO42" s="23"/>
      <c r="AP42" s="40">
        <f t="shared" si="47"/>
        <v>0.99226231744092441</v>
      </c>
      <c r="AQ42" s="40">
        <f t="shared" si="7"/>
        <v>-53.2</v>
      </c>
      <c r="AR42" s="40"/>
      <c r="AS42" s="40"/>
      <c r="AT42" s="23"/>
      <c r="AV42" s="25">
        <f t="shared" si="15"/>
        <v>-232.83273523937743</v>
      </c>
      <c r="AW42" s="25">
        <f t="shared" si="16"/>
        <v>-211.95194836898963</v>
      </c>
      <c r="AX42" s="61">
        <f t="shared" si="28"/>
        <v>0.88178841890243898</v>
      </c>
      <c r="AY42" s="26">
        <f t="shared" si="35"/>
        <v>0.98863424421351132</v>
      </c>
      <c r="AZ42" s="29">
        <f t="shared" si="44"/>
        <v>0.97473603256136288</v>
      </c>
      <c r="BA42" s="29">
        <f t="shared" si="45"/>
        <v>-1.389821165214844E-2</v>
      </c>
      <c r="BB42" s="58">
        <f t="shared" si="46"/>
        <v>9.29476136589239E-2</v>
      </c>
      <c r="BD42" s="40">
        <f t="shared" si="3"/>
        <v>-0.132006275321989</v>
      </c>
      <c r="BE42" s="40">
        <f t="shared" si="17"/>
        <v>-18.36</v>
      </c>
      <c r="BF42" s="40"/>
      <c r="BG42" s="40"/>
    </row>
    <row r="43" spans="1:60" ht="15">
      <c r="A43" s="7">
        <v>1459000</v>
      </c>
      <c r="B43" s="7">
        <f t="shared" si="4"/>
        <v>-1459</v>
      </c>
      <c r="C43" s="6">
        <v>0.32724712</v>
      </c>
      <c r="E43" s="8"/>
      <c r="F43" s="25">
        <f t="shared" si="8"/>
        <v>-1443.9183733888412</v>
      </c>
      <c r="G43" s="25">
        <f t="shared" si="9"/>
        <v>-1443.1450109121602</v>
      </c>
      <c r="H43" s="26">
        <f t="shared" si="18"/>
        <v>0.75308014700000003</v>
      </c>
      <c r="I43" s="26">
        <f t="shared" si="19"/>
        <v>0.78725406233333339</v>
      </c>
      <c r="J43" s="29">
        <f t="shared" si="43"/>
        <v>0.82528882072222221</v>
      </c>
      <c r="K43" s="29">
        <f t="shared" si="23"/>
        <v>3.8034758388888812E-2</v>
      </c>
      <c r="L43" s="58">
        <f t="shared" si="24"/>
        <v>7.2208673722222172E-2</v>
      </c>
      <c r="M43" s="23"/>
      <c r="N43" s="40">
        <f t="shared" si="0"/>
        <v>0.55724183715163078</v>
      </c>
      <c r="O43" s="40">
        <f t="shared" si="10"/>
        <v>-5.5629999999999997</v>
      </c>
      <c r="P43" s="44"/>
      <c r="Q43" s="40"/>
      <c r="R43" s="23"/>
      <c r="T43" s="25">
        <f t="shared" si="11"/>
        <v>-1318.6336521665144</v>
      </c>
      <c r="U43" s="25">
        <f t="shared" si="12"/>
        <v>-1316.3135647364713</v>
      </c>
      <c r="V43" s="26">
        <f t="shared" si="5"/>
        <v>1.1547365307999999</v>
      </c>
      <c r="W43" s="26">
        <f t="shared" si="21"/>
        <v>1.0769006505499998</v>
      </c>
      <c r="X43" s="29">
        <f t="shared" si="39"/>
        <v>1.0637969075888889</v>
      </c>
      <c r="Y43" s="29">
        <f t="shared" si="29"/>
        <v>-1.3103742961110942E-2</v>
      </c>
      <c r="Z43" s="58">
        <f t="shared" si="30"/>
        <v>-9.0939623211111043E-2</v>
      </c>
      <c r="AA43" s="23"/>
      <c r="AB43" s="40">
        <f t="shared" si="1"/>
        <v>-4.9701631081870021E-2</v>
      </c>
      <c r="AC43" s="40">
        <f t="shared" si="6"/>
        <v>-12.43</v>
      </c>
      <c r="AD43" s="40"/>
      <c r="AE43" s="40"/>
      <c r="AF43" s="23"/>
      <c r="AG43" s="8"/>
      <c r="AH43" s="25">
        <f t="shared" si="13"/>
        <v>-1068.0642094995339</v>
      </c>
      <c r="AI43" s="25">
        <f t="shared" si="14"/>
        <v>-1061.1039472094049</v>
      </c>
      <c r="AJ43" s="26">
        <f t="shared" ref="AJ43:AJ74" si="48">AVERAGEIFS(VADM,KyrBP,"&gt;"&amp;AH43,KyrBP,"&lt;"&amp;AH44)</f>
        <v>1.1312378009999999</v>
      </c>
      <c r="AK43" s="26">
        <f t="shared" si="31"/>
        <v>0.8708098853479852</v>
      </c>
      <c r="AL43" s="29">
        <f t="shared" si="40"/>
        <v>0.95209682733028089</v>
      </c>
      <c r="AM43" s="29">
        <f t="shared" si="41"/>
        <v>8.1286941982295691E-2</v>
      </c>
      <c r="AN43" s="58">
        <f t="shared" si="42"/>
        <v>-0.17914097366971904</v>
      </c>
      <c r="AO43" s="23"/>
      <c r="AP43" s="40">
        <f t="shared" si="47"/>
        <v>0.68030907409879393</v>
      </c>
      <c r="AQ43" s="40">
        <f t="shared" si="7"/>
        <v>-53.2</v>
      </c>
      <c r="AR43" s="40"/>
      <c r="AS43" s="40"/>
      <c r="AT43" s="23"/>
      <c r="AV43" s="25">
        <f t="shared" si="15"/>
        <v>-191.07116149860212</v>
      </c>
      <c r="AW43" s="54">
        <f t="shared" si="16"/>
        <v>-170.19037462821433</v>
      </c>
      <c r="AX43" s="61">
        <f t="shared" si="28"/>
        <v>1.0916026654523809</v>
      </c>
      <c r="AY43" s="26">
        <f t="shared" si="35"/>
        <v>0.96876929744367013</v>
      </c>
      <c r="AZ43" s="29">
        <f t="shared" si="44"/>
        <v>0.95193977959258236</v>
      </c>
      <c r="BA43" s="29">
        <f t="shared" si="45"/>
        <v>-1.6829517851087772E-2</v>
      </c>
      <c r="BB43" s="58">
        <f t="shared" si="46"/>
        <v>-0.13966288585979858</v>
      </c>
      <c r="BD43" s="40">
        <f t="shared" si="3"/>
        <v>0.53603982489317903</v>
      </c>
      <c r="BE43" s="40">
        <f t="shared" si="17"/>
        <v>-18.36</v>
      </c>
    </row>
    <row r="44" spans="1:60" ht="15">
      <c r="A44" s="7">
        <v>1458000</v>
      </c>
      <c r="B44" s="7">
        <f t="shared" si="4"/>
        <v>-1458</v>
      </c>
      <c r="C44" s="6">
        <v>0.37560588</v>
      </c>
      <c r="E44" s="8"/>
      <c r="F44" s="25">
        <f t="shared" si="8"/>
        <v>-1442.3716484354793</v>
      </c>
      <c r="G44" s="25">
        <f t="shared" si="9"/>
        <v>-1441.5982859587982</v>
      </c>
      <c r="H44" s="26">
        <f t="shared" si="18"/>
        <v>0.86553939349999998</v>
      </c>
      <c r="I44" s="26">
        <f t="shared" si="19"/>
        <v>0.88184724250000013</v>
      </c>
      <c r="J44" s="29">
        <f t="shared" si="43"/>
        <v>0.87831538594444447</v>
      </c>
      <c r="K44" s="29">
        <f t="shared" si="23"/>
        <v>-3.5318565555556569E-3</v>
      </c>
      <c r="L44" s="58">
        <f t="shared" si="24"/>
        <v>1.2775992444444495E-2</v>
      </c>
      <c r="M44" s="23"/>
      <c r="N44" s="40">
        <f t="shared" si="0"/>
        <v>-0.10686683851325407</v>
      </c>
      <c r="O44" s="40">
        <f t="shared" si="10"/>
        <v>-5.5629999999999997</v>
      </c>
      <c r="P44" s="44"/>
      <c r="Q44" s="40"/>
      <c r="R44" s="23"/>
      <c r="T44" s="25">
        <f t="shared" si="11"/>
        <v>-1313.9934773064283</v>
      </c>
      <c r="U44" s="25">
        <f t="shared" si="12"/>
        <v>-1311.6733898763853</v>
      </c>
      <c r="V44" s="26">
        <f t="shared" si="5"/>
        <v>1.0446569032499999</v>
      </c>
      <c r="W44" s="26">
        <f t="shared" si="21"/>
        <v>1.0363648078166667</v>
      </c>
      <c r="X44" s="29">
        <f t="shared" si="39"/>
        <v>1.0655218447666668</v>
      </c>
      <c r="Y44" s="29">
        <f t="shared" si="29"/>
        <v>2.9157036950000048E-2</v>
      </c>
      <c r="Z44" s="58">
        <f t="shared" si="30"/>
        <v>2.0864941516666846E-2</v>
      </c>
      <c r="AA44" s="23"/>
      <c r="AB44" s="40">
        <f t="shared" si="1"/>
        <v>-0.68006685335461159</v>
      </c>
      <c r="AC44" s="40">
        <f t="shared" si="6"/>
        <v>-12.43</v>
      </c>
      <c r="AD44" s="40"/>
      <c r="AE44" s="40"/>
      <c r="AF44" s="23"/>
      <c r="AG44" s="8"/>
      <c r="AH44" s="25">
        <f t="shared" si="13"/>
        <v>-1054.1436849192755</v>
      </c>
      <c r="AI44" s="25">
        <f t="shared" si="14"/>
        <v>-1047.1834226291464</v>
      </c>
      <c r="AJ44" s="26">
        <f t="shared" si="48"/>
        <v>0.85254411242857153</v>
      </c>
      <c r="AK44" s="26">
        <f t="shared" si="31"/>
        <v>1.0126331971904763</v>
      </c>
      <c r="AL44" s="29">
        <f t="shared" si="40"/>
        <v>0.9593526034096459</v>
      </c>
      <c r="AM44" s="29">
        <f t="shared" si="41"/>
        <v>-5.3280593780830388E-2</v>
      </c>
      <c r="AN44" s="58">
        <f t="shared" si="42"/>
        <v>0.10680849098107437</v>
      </c>
      <c r="AO44" s="23"/>
      <c r="AP44" s="40">
        <f t="shared" si="47"/>
        <v>5.0031654192672637E-2</v>
      </c>
      <c r="AQ44" s="40">
        <f t="shared" si="7"/>
        <v>-53.2</v>
      </c>
      <c r="AR44" s="40"/>
      <c r="AS44" s="40"/>
      <c r="AT44" s="23"/>
      <c r="AV44" s="25">
        <f t="shared" si="15"/>
        <v>-149.30958775782682</v>
      </c>
      <c r="AW44" s="25">
        <f t="shared" si="16"/>
        <v>-128.42880088743902</v>
      </c>
      <c r="AX44" s="61">
        <f t="shared" si="28"/>
        <v>0.93291680797619048</v>
      </c>
      <c r="BD44" s="40">
        <f t="shared" si="3"/>
        <v>0.95326693362176995</v>
      </c>
      <c r="BE44" s="40">
        <f t="shared" si="17"/>
        <v>-18.36</v>
      </c>
    </row>
    <row r="45" spans="1:60" ht="15">
      <c r="A45" s="7">
        <v>1457000</v>
      </c>
      <c r="B45" s="7">
        <f t="shared" si="4"/>
        <v>-1457</v>
      </c>
      <c r="C45" s="6">
        <v>0.40838577300000001</v>
      </c>
      <c r="E45" s="8"/>
      <c r="F45" s="25">
        <f t="shared" si="8"/>
        <v>-1440.8249234821174</v>
      </c>
      <c r="G45" s="25">
        <f t="shared" si="9"/>
        <v>-1440.0515610054363</v>
      </c>
      <c r="H45" s="26">
        <f t="shared" si="18"/>
        <v>1.026922187</v>
      </c>
      <c r="I45" s="26">
        <f t="shared" si="19"/>
        <v>1.0235388046666667</v>
      </c>
      <c r="J45" s="29">
        <f t="shared" si="43"/>
        <v>0.92246202738888883</v>
      </c>
      <c r="K45" s="29">
        <f t="shared" si="23"/>
        <v>-0.10107677727777786</v>
      </c>
      <c r="L45" s="58">
        <f t="shared" si="24"/>
        <v>-0.10446015961111121</v>
      </c>
      <c r="M45" s="23"/>
      <c r="N45" s="40">
        <f t="shared" si="0"/>
        <v>-0.72097133274527014</v>
      </c>
      <c r="O45" s="40">
        <f t="shared" si="10"/>
        <v>-5.5629999999999997</v>
      </c>
      <c r="P45" s="44"/>
      <c r="Q45" s="40"/>
      <c r="R45" s="23"/>
      <c r="T45" s="25">
        <f t="shared" si="11"/>
        <v>-1309.3533024463422</v>
      </c>
      <c r="U45" s="25">
        <f t="shared" si="12"/>
        <v>-1307.0332150162992</v>
      </c>
      <c r="V45" s="26">
        <f t="shared" si="5"/>
        <v>0.9097009894000001</v>
      </c>
      <c r="W45" s="26">
        <f t="shared" si="21"/>
        <v>0.92149859421666669</v>
      </c>
      <c r="X45" s="29">
        <f t="shared" si="39"/>
        <v>1.0241503270722223</v>
      </c>
      <c r="Y45" s="29">
        <f t="shared" si="29"/>
        <v>0.10265173285555562</v>
      </c>
      <c r="Z45" s="58">
        <f t="shared" si="30"/>
        <v>0.11444933767222221</v>
      </c>
      <c r="AA45" s="23"/>
      <c r="AB45" s="40">
        <f t="shared" si="1"/>
        <v>-0.99222123684152952</v>
      </c>
      <c r="AC45" s="40">
        <f t="shared" si="6"/>
        <v>-12.43</v>
      </c>
      <c r="AD45" s="40"/>
      <c r="AE45" s="40"/>
      <c r="AF45" s="23"/>
      <c r="AG45" s="8"/>
      <c r="AH45" s="25">
        <f t="shared" si="13"/>
        <v>-1040.2231603390171</v>
      </c>
      <c r="AI45" s="25">
        <f t="shared" si="14"/>
        <v>-1033.262898048888</v>
      </c>
      <c r="AJ45" s="26">
        <f t="shared" si="48"/>
        <v>1.0541176781428574</v>
      </c>
      <c r="AK45" s="26">
        <f t="shared" si="31"/>
        <v>0.98959978380952396</v>
      </c>
      <c r="AL45" s="29">
        <f t="shared" si="40"/>
        <v>0.92959962798107454</v>
      </c>
      <c r="AM45" s="29">
        <f t="shared" si="41"/>
        <v>-6.000015582844942E-2</v>
      </c>
      <c r="AN45" s="58">
        <f t="shared" si="42"/>
        <v>-0.12451805016178286</v>
      </c>
      <c r="AO45" s="23"/>
      <c r="AP45" s="40">
        <f t="shared" si="47"/>
        <v>-0.60365613275009955</v>
      </c>
      <c r="AQ45" s="40">
        <f t="shared" si="7"/>
        <v>-53.2</v>
      </c>
      <c r="AR45" s="40"/>
      <c r="AS45" s="40"/>
      <c r="AT45" s="23"/>
      <c r="AV45" s="25">
        <f t="shared" si="15"/>
        <v>-107.54801401705151</v>
      </c>
      <c r="AW45" s="25">
        <f t="shared" si="16"/>
        <v>-86.66722714666372</v>
      </c>
      <c r="AX45" s="61">
        <f t="shared" si="28"/>
        <v>0.9307657228809525</v>
      </c>
      <c r="BD45" s="40">
        <f t="shared" si="3"/>
        <v>0.92444984972687028</v>
      </c>
      <c r="BE45" s="40">
        <f t="shared" si="17"/>
        <v>-18.36</v>
      </c>
    </row>
    <row r="46" spans="1:60" ht="15">
      <c r="A46" s="7">
        <v>1456000</v>
      </c>
      <c r="B46" s="7">
        <f t="shared" si="4"/>
        <v>-1456</v>
      </c>
      <c r="C46" s="6">
        <v>0.60634315999999999</v>
      </c>
      <c r="E46" s="8"/>
      <c r="F46" s="25">
        <f t="shared" si="8"/>
        <v>-1439.2781985287554</v>
      </c>
      <c r="G46" s="25">
        <f t="shared" si="9"/>
        <v>-1438.5048360520743</v>
      </c>
      <c r="H46" s="26">
        <f t="shared" si="18"/>
        <v>1.1781548335000001</v>
      </c>
      <c r="I46" s="26">
        <f t="shared" si="19"/>
        <v>1.0937783178333333</v>
      </c>
      <c r="J46" s="29">
        <f t="shared" si="43"/>
        <v>0.944883451888889</v>
      </c>
      <c r="K46" s="29">
        <f t="shared" si="23"/>
        <v>-0.14889486594444434</v>
      </c>
      <c r="L46" s="58">
        <f t="shared" si="24"/>
        <v>-0.23327138161111105</v>
      </c>
      <c r="M46" s="23"/>
      <c r="N46" s="40">
        <f t="shared" si="0"/>
        <v>-0.99772532768195565</v>
      </c>
      <c r="O46" s="40">
        <f t="shared" si="10"/>
        <v>-5.5629999999999997</v>
      </c>
      <c r="P46" s="44"/>
      <c r="Q46" s="40"/>
      <c r="R46" s="23"/>
      <c r="T46" s="25">
        <f t="shared" si="11"/>
        <v>-1304.7131275862562</v>
      </c>
      <c r="U46" s="25">
        <f t="shared" si="12"/>
        <v>-1302.3930401562131</v>
      </c>
      <c r="V46" s="26">
        <f t="shared" si="5"/>
        <v>0.81013788999999992</v>
      </c>
      <c r="W46" s="26">
        <f t="shared" si="21"/>
        <v>0.89745378826666666</v>
      </c>
      <c r="X46" s="29">
        <f t="shared" si="39"/>
        <v>1.0011147559777778</v>
      </c>
      <c r="Y46" s="29">
        <f t="shared" si="29"/>
        <v>0.10366096771111111</v>
      </c>
      <c r="Z46" s="58">
        <f t="shared" si="30"/>
        <v>0.19097686597777785</v>
      </c>
      <c r="AA46" s="23"/>
      <c r="AB46" s="40">
        <f t="shared" si="1"/>
        <v>-0.84010427629961459</v>
      </c>
      <c r="AC46" s="40">
        <f t="shared" si="6"/>
        <v>-12.43</v>
      </c>
      <c r="AD46" s="40"/>
      <c r="AE46" s="40"/>
      <c r="AF46" s="23"/>
      <c r="AG46" s="8"/>
      <c r="AH46" s="25">
        <f t="shared" si="13"/>
        <v>-1026.3026357587587</v>
      </c>
      <c r="AI46" s="25">
        <f t="shared" si="14"/>
        <v>-1019.3423734686296</v>
      </c>
      <c r="AJ46" s="26">
        <f t="shared" si="48"/>
        <v>1.0621375608571428</v>
      </c>
      <c r="AK46" s="26">
        <f t="shared" si="31"/>
        <v>1.0205323532857145</v>
      </c>
      <c r="AL46" s="29">
        <f t="shared" si="40"/>
        <v>0.89059785213186815</v>
      </c>
      <c r="AM46" s="29">
        <f t="shared" si="41"/>
        <v>-0.1299345011538463</v>
      </c>
      <c r="AN46" s="58">
        <f t="shared" si="42"/>
        <v>-0.17153970872527469</v>
      </c>
      <c r="AO46" s="23"/>
      <c r="AP46" s="40">
        <f t="shared" si="47"/>
        <v>-0.97488650628848494</v>
      </c>
      <c r="AQ46" s="40">
        <f t="shared" si="7"/>
        <v>-53.2</v>
      </c>
      <c r="AR46" s="40"/>
      <c r="AS46" s="40"/>
      <c r="AT46" s="23"/>
      <c r="AV46" s="25">
        <f t="shared" si="15"/>
        <v>-65.78644027627621</v>
      </c>
      <c r="AW46" s="25">
        <f t="shared" si="16"/>
        <v>-44.905653405888422</v>
      </c>
      <c r="AX46" s="61">
        <f t="shared" si="28"/>
        <v>0.86608179085365822</v>
      </c>
      <c r="BD46" s="40">
        <f t="shared" si="3"/>
        <v>0.46307240702911728</v>
      </c>
      <c r="BE46" s="40">
        <f t="shared" si="17"/>
        <v>-18.36</v>
      </c>
    </row>
    <row r="47" spans="1:60" ht="15">
      <c r="A47" s="7">
        <v>1455000</v>
      </c>
      <c r="B47" s="7">
        <f t="shared" si="4"/>
        <v>-1455</v>
      </c>
      <c r="C47" s="6">
        <v>0.76986669299999999</v>
      </c>
      <c r="E47" s="8"/>
      <c r="F47" s="25">
        <f t="shared" si="8"/>
        <v>-1437.7314735753935</v>
      </c>
      <c r="G47" s="25">
        <f t="shared" si="9"/>
        <v>-1436.9581110987124</v>
      </c>
      <c r="H47" s="26">
        <f t="shared" si="18"/>
        <v>1.0762579329999999</v>
      </c>
      <c r="I47" s="26">
        <f t="shared" si="19"/>
        <v>1.0937638754999999</v>
      </c>
      <c r="J47" s="29">
        <f t="shared" si="43"/>
        <v>0.97086233044444448</v>
      </c>
      <c r="K47" s="29">
        <f t="shared" si="23"/>
        <v>-0.12290154505555539</v>
      </c>
      <c r="L47" s="58">
        <f t="shared" si="24"/>
        <v>-0.10539560255555547</v>
      </c>
      <c r="M47" s="23"/>
      <c r="N47" s="40">
        <f t="shared" si="0"/>
        <v>-0.80763255331439632</v>
      </c>
      <c r="O47" s="40">
        <f t="shared" si="10"/>
        <v>-5.5629999999999997</v>
      </c>
      <c r="P47" s="44"/>
      <c r="Q47" s="40"/>
      <c r="R47" s="23"/>
      <c r="T47" s="25">
        <f t="shared" si="11"/>
        <v>-1300.0729527261701</v>
      </c>
      <c r="U47" s="25">
        <f t="shared" si="12"/>
        <v>-1297.7528652961271</v>
      </c>
      <c r="V47" s="26">
        <f t="shared" si="5"/>
        <v>0.97252248540000008</v>
      </c>
      <c r="W47" s="26">
        <f t="shared" si="21"/>
        <v>0.9670370841999999</v>
      </c>
      <c r="X47" s="29">
        <f t="shared" si="39"/>
        <v>0.98847653462222218</v>
      </c>
      <c r="Y47" s="29">
        <f t="shared" si="29"/>
        <v>2.1439450422222284E-2</v>
      </c>
      <c r="Z47" s="58">
        <f t="shared" si="30"/>
        <v>1.59540492222221E-2</v>
      </c>
      <c r="AA47" s="23"/>
      <c r="AB47" s="40">
        <f t="shared" si="1"/>
        <v>-0.29489318815808013</v>
      </c>
      <c r="AC47" s="40">
        <f t="shared" si="6"/>
        <v>-12.43</v>
      </c>
      <c r="AD47" s="40"/>
      <c r="AE47" s="40"/>
      <c r="AF47" s="23"/>
      <c r="AG47" s="8"/>
      <c r="AH47" s="25">
        <f t="shared" si="13"/>
        <v>-1012.3821111785003</v>
      </c>
      <c r="AI47" s="25">
        <f t="shared" si="14"/>
        <v>-1005.4218488883712</v>
      </c>
      <c r="AJ47" s="26">
        <f t="shared" si="48"/>
        <v>0.94534182085714291</v>
      </c>
      <c r="AK47" s="26">
        <f t="shared" si="31"/>
        <v>0.8662704402142859</v>
      </c>
      <c r="AL47" s="29">
        <f t="shared" si="40"/>
        <v>0.92973523426984128</v>
      </c>
      <c r="AM47" s="29">
        <f t="shared" si="41"/>
        <v>6.3464794055555385E-2</v>
      </c>
      <c r="AN47" s="58">
        <f t="shared" si="42"/>
        <v>-1.560658658730163E-2</v>
      </c>
      <c r="AO47" s="23"/>
      <c r="AP47" s="40">
        <f t="shared" si="47"/>
        <v>-0.88995664887783865</v>
      </c>
      <c r="AQ47" s="40">
        <f t="shared" si="7"/>
        <v>-53.2</v>
      </c>
      <c r="AR47" s="40"/>
      <c r="AS47" s="40"/>
      <c r="AT47" s="23"/>
      <c r="AV47" s="25">
        <f t="shared" si="15"/>
        <v>-24.024866535500912</v>
      </c>
      <c r="AW47" s="25">
        <f t="shared" si="16"/>
        <v>-3.1440796651131251</v>
      </c>
      <c r="AX47" s="61">
        <f t="shared" si="28"/>
        <v>0.88880998771999997</v>
      </c>
      <c r="BD47" s="40">
        <f t="shared" si="3"/>
        <v>-0.21498176139409997</v>
      </c>
      <c r="BE47" s="40">
        <f t="shared" si="17"/>
        <v>-18.36</v>
      </c>
    </row>
    <row r="48" spans="1:60" ht="15">
      <c r="A48" s="7">
        <v>1454000</v>
      </c>
      <c r="B48" s="7">
        <f t="shared" si="4"/>
        <v>-1454</v>
      </c>
      <c r="C48" s="6">
        <v>0.66255839999999999</v>
      </c>
      <c r="E48" s="8"/>
      <c r="F48" s="25">
        <f t="shared" si="8"/>
        <v>-1436.1847486220315</v>
      </c>
      <c r="G48" s="25">
        <f t="shared" si="9"/>
        <v>-1435.4113861453504</v>
      </c>
      <c r="H48" s="26">
        <f t="shared" si="18"/>
        <v>1.0268788600000001</v>
      </c>
      <c r="I48" s="26">
        <f t="shared" si="19"/>
        <v>1.0171474820000002</v>
      </c>
      <c r="J48" s="29">
        <f t="shared" si="43"/>
        <v>0.98320650666666665</v>
      </c>
      <c r="K48" s="29">
        <f t="shared" si="23"/>
        <v>-3.3940975333333512E-2</v>
      </c>
      <c r="L48" s="58">
        <f t="shared" si="24"/>
        <v>-4.3672353333333414E-2</v>
      </c>
      <c r="M48" s="23"/>
      <c r="N48" s="40">
        <f t="shared" si="0"/>
        <v>-0.23963953141503008</v>
      </c>
      <c r="O48" s="40">
        <f t="shared" si="10"/>
        <v>-5.5629999999999997</v>
      </c>
      <c r="P48" s="44"/>
      <c r="Q48" s="40"/>
      <c r="R48" s="23"/>
      <c r="T48" s="25">
        <f t="shared" si="11"/>
        <v>-1295.4327778660841</v>
      </c>
      <c r="U48" s="25">
        <f t="shared" si="12"/>
        <v>-1293.112690436041</v>
      </c>
      <c r="V48" s="26">
        <f t="shared" si="5"/>
        <v>1.1184508772000001</v>
      </c>
      <c r="W48" s="26">
        <f t="shared" si="21"/>
        <v>1.00217174645</v>
      </c>
      <c r="X48" s="29">
        <f t="shared" si="39"/>
        <v>0.96584238156111091</v>
      </c>
      <c r="Y48" s="29">
        <f t="shared" si="29"/>
        <v>-3.6329364888889049E-2</v>
      </c>
      <c r="Z48" s="58">
        <f t="shared" si="30"/>
        <v>-0.15260849563888923</v>
      </c>
      <c r="AA48" s="23"/>
      <c r="AB48" s="40">
        <f t="shared" si="1"/>
        <v>0.38830170009529424</v>
      </c>
      <c r="AC48" s="40">
        <f t="shared" si="6"/>
        <v>-12.43</v>
      </c>
      <c r="AD48" s="40"/>
      <c r="AE48" s="40"/>
      <c r="AF48" s="23"/>
      <c r="AG48" s="8"/>
      <c r="AH48" s="25">
        <f t="shared" si="13"/>
        <v>-998.46158659824187</v>
      </c>
      <c r="AI48" s="25">
        <f t="shared" si="14"/>
        <v>-991.50132430811277</v>
      </c>
      <c r="AJ48" s="26">
        <f t="shared" si="48"/>
        <v>0.5913319389285715</v>
      </c>
      <c r="AK48" s="26">
        <f t="shared" si="31"/>
        <v>0.76002284216666671</v>
      </c>
      <c r="AL48" s="29">
        <f t="shared" si="40"/>
        <v>0.87198876147619064</v>
      </c>
      <c r="AM48" s="29">
        <f t="shared" si="41"/>
        <v>0.11196591930952393</v>
      </c>
      <c r="AN48" s="58">
        <f t="shared" si="42"/>
        <v>0.28065682254761914</v>
      </c>
      <c r="AO48" s="23"/>
      <c r="AP48" s="40">
        <f t="shared" si="47"/>
        <v>-0.38860618469082747</v>
      </c>
      <c r="AQ48" s="40">
        <f t="shared" si="7"/>
        <v>-53.2</v>
      </c>
      <c r="AR48" s="40"/>
      <c r="AS48" s="40"/>
      <c r="AT48" s="23"/>
      <c r="AV48" s="25">
        <f t="shared" si="15"/>
        <v>17.736707205274385</v>
      </c>
      <c r="AW48" s="25">
        <f t="shared" si="16"/>
        <v>38.617494075662172</v>
      </c>
      <c r="AX48" s="61"/>
      <c r="BD48" s="40">
        <f t="shared" ref="BD48:BD53" si="49" xml:space="preserve"> SIN((2*PI()*(AW48+BE48)/375.854163666978) + 3.717751296)</f>
        <v>-0.79244357440487811</v>
      </c>
      <c r="BE48" s="40">
        <f t="shared" si="17"/>
        <v>-18.36</v>
      </c>
    </row>
    <row r="49" spans="1:57" ht="15">
      <c r="A49" s="7">
        <v>1453000</v>
      </c>
      <c r="B49" s="7">
        <f t="shared" si="4"/>
        <v>-1453</v>
      </c>
      <c r="C49" s="6">
        <v>0.67721189299999995</v>
      </c>
      <c r="E49" s="8"/>
      <c r="F49" s="25">
        <f t="shared" si="8"/>
        <v>-1434.6380236686696</v>
      </c>
      <c r="G49" s="25">
        <f t="shared" si="9"/>
        <v>-1433.8646611919885</v>
      </c>
      <c r="H49" s="26">
        <f t="shared" si="18"/>
        <v>0.94830565300000003</v>
      </c>
      <c r="I49" s="26">
        <f t="shared" si="19"/>
        <v>0.95361797549999994</v>
      </c>
      <c r="J49" s="29">
        <f t="shared" si="43"/>
        <v>0.96594059627777795</v>
      </c>
      <c r="K49" s="29">
        <f t="shared" si="23"/>
        <v>1.2322620777778015E-2</v>
      </c>
      <c r="L49" s="58">
        <f t="shared" si="24"/>
        <v>1.7634943277777926E-2</v>
      </c>
      <c r="M49" s="23"/>
      <c r="N49" s="40">
        <f t="shared" si="0"/>
        <v>0.44048349053005054</v>
      </c>
      <c r="O49" s="40">
        <f t="shared" si="10"/>
        <v>-5.5629999999999997</v>
      </c>
      <c r="P49" s="44"/>
      <c r="Q49" s="40"/>
      <c r="R49" s="23"/>
      <c r="T49" s="25">
        <f t="shared" si="11"/>
        <v>-1290.792603005998</v>
      </c>
      <c r="U49" s="25">
        <f t="shared" si="12"/>
        <v>-1288.472515575955</v>
      </c>
      <c r="V49" s="26">
        <f t="shared" si="5"/>
        <v>0.91554187674999998</v>
      </c>
      <c r="W49" s="26">
        <f t="shared" si="21"/>
        <v>1.0289898291166668</v>
      </c>
      <c r="X49" s="29">
        <f t="shared" si="39"/>
        <v>0.98215522015555556</v>
      </c>
      <c r="Y49" s="29">
        <f t="shared" si="29"/>
        <v>-4.6834608961111246E-2</v>
      </c>
      <c r="Z49" s="58">
        <f t="shared" si="30"/>
        <v>6.6613343405555581E-2</v>
      </c>
      <c r="AA49" s="23"/>
      <c r="AB49" s="40">
        <f t="shared" si="1"/>
        <v>0.88980590738143195</v>
      </c>
      <c r="AC49" s="40">
        <f t="shared" si="6"/>
        <v>-12.43</v>
      </c>
      <c r="AD49" s="40"/>
      <c r="AE49" s="40"/>
      <c r="AF49" s="23"/>
      <c r="AG49" s="8"/>
      <c r="AH49" s="25">
        <f t="shared" si="13"/>
        <v>-984.54106201798345</v>
      </c>
      <c r="AI49" s="25">
        <f t="shared" si="14"/>
        <v>-977.58079972785436</v>
      </c>
      <c r="AJ49" s="26">
        <f t="shared" si="48"/>
        <v>0.74339476671428584</v>
      </c>
      <c r="AK49" s="26">
        <f t="shared" si="31"/>
        <v>0.78045131776190468</v>
      </c>
      <c r="AL49" s="29">
        <f t="shared" si="40"/>
        <v>0.84437737269841284</v>
      </c>
      <c r="AM49" s="29">
        <f t="shared" si="41"/>
        <v>6.3926054936508159E-2</v>
      </c>
      <c r="AN49" s="58">
        <f t="shared" si="42"/>
        <v>0.10098260598412701</v>
      </c>
      <c r="AO49" s="23"/>
      <c r="AP49" s="40">
        <f t="shared" si="47"/>
        <v>0.29457743218968013</v>
      </c>
      <c r="AQ49" s="40">
        <f t="shared" si="7"/>
        <v>-53.2</v>
      </c>
      <c r="AR49" s="40"/>
      <c r="AS49" s="40"/>
      <c r="AT49" s="23"/>
      <c r="AV49" s="25">
        <f t="shared" si="15"/>
        <v>59.498280946049682</v>
      </c>
      <c r="AW49" s="25">
        <f t="shared" si="16"/>
        <v>80.37906781643747</v>
      </c>
      <c r="BD49" s="40">
        <f t="shared" si="49"/>
        <v>-0.99911223192229548</v>
      </c>
      <c r="BE49" s="40">
        <f t="shared" si="17"/>
        <v>-18.36</v>
      </c>
    </row>
    <row r="50" spans="1:57" ht="15">
      <c r="A50" s="7">
        <v>1452000</v>
      </c>
      <c r="B50" s="7">
        <f t="shared" si="4"/>
        <v>-1452</v>
      </c>
      <c r="C50" s="6">
        <v>0.57246187999999998</v>
      </c>
      <c r="E50" s="8"/>
      <c r="F50" s="25">
        <f t="shared" si="8"/>
        <v>-1433.0912987153076</v>
      </c>
      <c r="G50" s="25">
        <f t="shared" si="9"/>
        <v>-1432.3179362386265</v>
      </c>
      <c r="H50" s="26">
        <f t="shared" si="18"/>
        <v>0.88566941350000006</v>
      </c>
      <c r="I50" s="26">
        <f t="shared" si="19"/>
        <v>0.93697587333333343</v>
      </c>
      <c r="J50" s="29">
        <f t="shared" si="43"/>
        <v>0.93394040516666676</v>
      </c>
      <c r="K50" s="29">
        <f t="shared" si="23"/>
        <v>-3.0354681666666661E-3</v>
      </c>
      <c r="L50" s="58">
        <f t="shared" si="24"/>
        <v>4.8270991666666707E-2</v>
      </c>
      <c r="M50" s="23"/>
      <c r="N50" s="40">
        <f t="shared" si="0"/>
        <v>0.91449939182754136</v>
      </c>
      <c r="O50" s="40">
        <f t="shared" si="10"/>
        <v>-5.5629999999999997</v>
      </c>
      <c r="P50" s="44"/>
      <c r="Q50" s="40"/>
      <c r="R50" s="23"/>
      <c r="T50" s="25">
        <f t="shared" si="11"/>
        <v>-1286.1524281459119</v>
      </c>
      <c r="U50" s="25">
        <f t="shared" si="12"/>
        <v>-1283.8323407158689</v>
      </c>
      <c r="V50" s="26">
        <f t="shared" si="5"/>
        <v>1.0529767334</v>
      </c>
      <c r="W50" s="26">
        <f t="shared" si="21"/>
        <v>0.96202771184999991</v>
      </c>
      <c r="X50" s="29">
        <f t="shared" si="39"/>
        <v>1.0013926643111111</v>
      </c>
      <c r="Y50" s="29">
        <f t="shared" si="29"/>
        <v>3.9364952461111158E-2</v>
      </c>
      <c r="Z50" s="58">
        <f t="shared" si="30"/>
        <v>-5.1584069088888906E-2</v>
      </c>
      <c r="AA50" s="23"/>
      <c r="AB50" s="40">
        <f t="shared" si="1"/>
        <v>0.9749600415126688</v>
      </c>
      <c r="AC50" s="40">
        <f t="shared" si="6"/>
        <v>-12.43</v>
      </c>
      <c r="AD50" s="40"/>
      <c r="AE50" s="40"/>
      <c r="AF50" s="23"/>
      <c r="AG50" s="8"/>
      <c r="AH50" s="25">
        <f t="shared" si="13"/>
        <v>-970.62053743772503</v>
      </c>
      <c r="AI50" s="25">
        <f t="shared" si="14"/>
        <v>-963.66027514759594</v>
      </c>
      <c r="AJ50" s="26">
        <f t="shared" si="48"/>
        <v>1.006627247642857</v>
      </c>
      <c r="AK50" s="26">
        <f t="shared" si="31"/>
        <v>0.91030206540476188</v>
      </c>
      <c r="AL50" s="29">
        <f t="shared" si="40"/>
        <v>0.86869592902442017</v>
      </c>
      <c r="AM50" s="29">
        <f t="shared" si="41"/>
        <v>-4.1606136380341718E-2</v>
      </c>
      <c r="AN50" s="58">
        <f t="shared" si="42"/>
        <v>-0.13793131861843688</v>
      </c>
      <c r="AO50" s="23"/>
      <c r="AP50" s="40">
        <f t="shared" si="47"/>
        <v>0.83992499468515835</v>
      </c>
      <c r="AQ50" s="40">
        <f t="shared" si="7"/>
        <v>-53.2</v>
      </c>
      <c r="AR50" s="40"/>
      <c r="AS50" s="40"/>
      <c r="AT50" s="23"/>
      <c r="AV50" s="25">
        <f t="shared" si="15"/>
        <v>101.25985468682498</v>
      </c>
      <c r="AW50" s="25">
        <f t="shared" si="16"/>
        <v>122.14064155721277</v>
      </c>
      <c r="BD50" s="40">
        <f t="shared" si="49"/>
        <v>-0.73828517222767109</v>
      </c>
      <c r="BE50" s="40">
        <f t="shared" si="17"/>
        <v>-18.36</v>
      </c>
    </row>
    <row r="51" spans="1:57" ht="15">
      <c r="A51" s="7">
        <v>1451000</v>
      </c>
      <c r="B51" s="7">
        <f t="shared" si="4"/>
        <v>-1451</v>
      </c>
      <c r="C51" s="6">
        <v>0.56970036000000002</v>
      </c>
      <c r="E51" s="8"/>
      <c r="F51" s="25">
        <f t="shared" si="8"/>
        <v>-1431.5445737619457</v>
      </c>
      <c r="G51" s="25">
        <f t="shared" si="9"/>
        <v>-1430.7712112852646</v>
      </c>
      <c r="H51" s="26">
        <f t="shared" si="18"/>
        <v>0.97695255349999999</v>
      </c>
      <c r="I51" s="26">
        <f t="shared" si="19"/>
        <v>0.90893323333333331</v>
      </c>
      <c r="J51" s="29">
        <f t="shared" si="43"/>
        <v>0.90216188072222225</v>
      </c>
      <c r="K51" s="29">
        <f t="shared" si="23"/>
        <v>-6.7713526111110589E-3</v>
      </c>
      <c r="L51" s="58">
        <f t="shared" si="24"/>
        <v>-7.4790672777777734E-2</v>
      </c>
      <c r="M51" s="23"/>
      <c r="N51" s="40">
        <f t="shared" si="0"/>
        <v>0.96061086416034469</v>
      </c>
      <c r="O51" s="40">
        <f t="shared" si="10"/>
        <v>-5.5629999999999997</v>
      </c>
      <c r="P51" s="44"/>
      <c r="Q51" s="40"/>
      <c r="R51" s="23"/>
      <c r="T51" s="25">
        <f t="shared" si="11"/>
        <v>-1281.5122532858259</v>
      </c>
      <c r="U51" s="25">
        <f t="shared" si="12"/>
        <v>-1279.1921658557828</v>
      </c>
      <c r="V51" s="26">
        <f t="shared" si="5"/>
        <v>0.91756452539999989</v>
      </c>
      <c r="W51" s="26">
        <f t="shared" si="21"/>
        <v>0.97385680401666663</v>
      </c>
      <c r="X51" s="29">
        <f t="shared" si="39"/>
        <v>1.0475087557833334</v>
      </c>
      <c r="Y51" s="29">
        <f t="shared" si="29"/>
        <v>7.3651951766666723E-2</v>
      </c>
      <c r="Z51" s="58">
        <f t="shared" si="30"/>
        <v>0.12994423038333347</v>
      </c>
      <c r="AA51" s="23"/>
      <c r="AB51" s="40">
        <f t="shared" si="1"/>
        <v>0.60391953674624299</v>
      </c>
      <c r="AC51" s="40">
        <f t="shared" si="6"/>
        <v>-12.43</v>
      </c>
      <c r="AD51" s="40"/>
      <c r="AE51" s="40"/>
      <c r="AF51" s="23"/>
      <c r="AG51" s="8"/>
      <c r="AH51" s="25">
        <f t="shared" si="13"/>
        <v>-956.70001285746662</v>
      </c>
      <c r="AI51" s="25">
        <f t="shared" si="14"/>
        <v>-949.73975056733752</v>
      </c>
      <c r="AJ51" s="26">
        <f t="shared" si="48"/>
        <v>0.98088418185714288</v>
      </c>
      <c r="AK51" s="26">
        <f t="shared" si="31"/>
        <v>0.86634365845238082</v>
      </c>
      <c r="AL51" s="29">
        <f t="shared" si="40"/>
        <v>0.82668295622283283</v>
      </c>
      <c r="AM51" s="29">
        <f t="shared" si="41"/>
        <v>-3.9660702229547984E-2</v>
      </c>
      <c r="AN51" s="58">
        <f t="shared" si="42"/>
        <v>-0.15420122563431005</v>
      </c>
      <c r="AO51" s="23"/>
      <c r="AP51" s="40">
        <f t="shared" si="47"/>
        <v>0.99226231744092619</v>
      </c>
      <c r="AQ51" s="40">
        <f t="shared" si="7"/>
        <v>-53.2</v>
      </c>
      <c r="AR51" s="40"/>
      <c r="AS51" s="40"/>
      <c r="AT51" s="23"/>
      <c r="AV51" s="25">
        <f t="shared" si="15"/>
        <v>143.02142842760028</v>
      </c>
      <c r="AW51" s="25">
        <f t="shared" si="16"/>
        <v>163.90221529798808</v>
      </c>
      <c r="BD51" s="40">
        <f t="shared" si="49"/>
        <v>-0.13200627532199452</v>
      </c>
      <c r="BE51" s="40">
        <f t="shared" si="17"/>
        <v>-18.36</v>
      </c>
    </row>
    <row r="52" spans="1:57" ht="15">
      <c r="A52" s="7">
        <v>1450000</v>
      </c>
      <c r="B52" s="7">
        <f t="shared" si="4"/>
        <v>-1450</v>
      </c>
      <c r="C52" s="6">
        <v>0.51719633300000001</v>
      </c>
      <c r="E52" s="8"/>
      <c r="F52" s="25">
        <f t="shared" si="8"/>
        <v>-1429.9978488085837</v>
      </c>
      <c r="G52" s="25">
        <f t="shared" si="9"/>
        <v>-1429.2244863319027</v>
      </c>
      <c r="H52" s="26">
        <f t="shared" si="18"/>
        <v>0.864177733</v>
      </c>
      <c r="I52" s="26">
        <f t="shared" si="19"/>
        <v>0.85042549550000002</v>
      </c>
      <c r="J52" s="29">
        <f t="shared" si="43"/>
        <v>0.89154232672222222</v>
      </c>
      <c r="K52" s="29">
        <f t="shared" si="23"/>
        <v>4.1116831222222205E-2</v>
      </c>
      <c r="L52" s="58">
        <f t="shared" si="24"/>
        <v>2.7364593722222219E-2</v>
      </c>
      <c r="M52" s="23"/>
      <c r="N52" s="40">
        <f t="shared" si="0"/>
        <v>0.55724183715202624</v>
      </c>
      <c r="O52" s="40">
        <f t="shared" si="10"/>
        <v>-5.5629999999999997</v>
      </c>
      <c r="P52" s="44"/>
      <c r="Q52" s="40"/>
      <c r="R52" s="23"/>
      <c r="T52" s="25">
        <f t="shared" si="11"/>
        <v>-1276.8720784257398</v>
      </c>
      <c r="U52" s="25">
        <f t="shared" si="12"/>
        <v>-1274.5519909956968</v>
      </c>
      <c r="V52" s="26">
        <f t="shared" si="5"/>
        <v>0.95102915325000004</v>
      </c>
      <c r="W52" s="26">
        <f t="shared" si="21"/>
        <v>1.0200220430833333</v>
      </c>
      <c r="X52" s="29">
        <f t="shared" si="39"/>
        <v>1.0734079228944444</v>
      </c>
      <c r="Y52" s="29">
        <f t="shared" si="29"/>
        <v>5.3385879811111092E-2</v>
      </c>
      <c r="Z52" s="58">
        <f t="shared" si="30"/>
        <v>0.12237876964444439</v>
      </c>
      <c r="AA52" s="23"/>
      <c r="AB52" s="40">
        <f t="shared" si="1"/>
        <v>-4.9701631081763328E-2</v>
      </c>
      <c r="AC52" s="40">
        <f t="shared" si="6"/>
        <v>-12.43</v>
      </c>
      <c r="AD52" s="40"/>
      <c r="AE52" s="40"/>
      <c r="AF52" s="23"/>
      <c r="AG52" s="8"/>
      <c r="AH52" s="25">
        <f t="shared" si="13"/>
        <v>-942.7794882772082</v>
      </c>
      <c r="AI52" s="25">
        <f t="shared" si="14"/>
        <v>-935.81922598707911</v>
      </c>
      <c r="AJ52" s="26">
        <f t="shared" si="48"/>
        <v>0.61151954585714274</v>
      </c>
      <c r="AK52" s="26">
        <f t="shared" si="31"/>
        <v>0.73214844704761906</v>
      </c>
      <c r="AL52" s="29">
        <f t="shared" si="40"/>
        <v>0.77821513125457864</v>
      </c>
      <c r="AM52" s="29">
        <f t="shared" si="41"/>
        <v>4.6066684206959585E-2</v>
      </c>
      <c r="AN52" s="58">
        <f t="shared" si="42"/>
        <v>0.1666955853974359</v>
      </c>
      <c r="AO52" s="23"/>
      <c r="AP52" s="40">
        <f t="shared" si="47"/>
        <v>0.68030907409880459</v>
      </c>
      <c r="AQ52" s="40">
        <f t="shared" si="7"/>
        <v>-53.2</v>
      </c>
      <c r="AR52" s="40"/>
      <c r="AS52" s="40"/>
      <c r="AT52" s="23"/>
      <c r="AV52" s="25">
        <f t="shared" si="15"/>
        <v>184.78300216837559</v>
      </c>
      <c r="AW52" s="25">
        <f t="shared" si="16"/>
        <v>205.66378903876338</v>
      </c>
      <c r="BD52" s="40">
        <f t="shared" si="49"/>
        <v>0.53603982489317548</v>
      </c>
      <c r="BE52" s="40">
        <f t="shared" si="17"/>
        <v>-18.36</v>
      </c>
    </row>
    <row r="53" spans="1:57" ht="15">
      <c r="A53" s="7">
        <v>1449000</v>
      </c>
      <c r="B53" s="7">
        <f t="shared" si="4"/>
        <v>-1449</v>
      </c>
      <c r="C53" s="6">
        <v>0.58208321299999999</v>
      </c>
      <c r="E53" s="8"/>
      <c r="F53" s="25">
        <f t="shared" si="8"/>
        <v>-1428.4511238552218</v>
      </c>
      <c r="G53" s="25">
        <f t="shared" si="9"/>
        <v>-1427.6777613785407</v>
      </c>
      <c r="H53" s="26">
        <f t="shared" si="18"/>
        <v>0.71014620000000006</v>
      </c>
      <c r="I53" s="26">
        <f t="shared" si="19"/>
        <v>0.77108146666666677</v>
      </c>
      <c r="J53" s="29">
        <f t="shared" si="43"/>
        <v>0.90289253633333333</v>
      </c>
      <c r="K53" s="29">
        <f t="shared" si="23"/>
        <v>0.13181106966666656</v>
      </c>
      <c r="L53" s="58">
        <f t="shared" si="24"/>
        <v>0.19274633633333327</v>
      </c>
      <c r="M53" s="23"/>
      <c r="N53" s="40">
        <f t="shared" si="0"/>
        <v>-0.10686683851289352</v>
      </c>
      <c r="O53" s="40">
        <f t="shared" si="10"/>
        <v>-5.5629999999999997</v>
      </c>
      <c r="P53" s="44"/>
      <c r="Q53" s="40"/>
      <c r="R53" s="23"/>
      <c r="T53" s="25">
        <f t="shared" si="11"/>
        <v>-1272.2319035656537</v>
      </c>
      <c r="U53" s="25">
        <f t="shared" si="12"/>
        <v>-1269.9118161356107</v>
      </c>
      <c r="V53" s="26">
        <f t="shared" si="5"/>
        <v>1.1914724506000001</v>
      </c>
      <c r="W53" s="26">
        <f t="shared" si="21"/>
        <v>1.0751131968833334</v>
      </c>
      <c r="X53" s="29">
        <f t="shared" si="39"/>
        <v>1.0428901139555555</v>
      </c>
      <c r="Y53" s="29">
        <f t="shared" si="29"/>
        <v>-3.2223082927777869E-2</v>
      </c>
      <c r="Z53" s="58">
        <f t="shared" si="30"/>
        <v>-0.14858233664444453</v>
      </c>
      <c r="AA53" s="23"/>
      <c r="AB53" s="40">
        <f t="shared" si="1"/>
        <v>-0.68006685335451245</v>
      </c>
      <c r="AC53" s="40">
        <f t="shared" si="6"/>
        <v>-12.43</v>
      </c>
      <c r="AD53" s="40"/>
      <c r="AE53" s="40"/>
      <c r="AF53" s="23"/>
      <c r="AG53" s="8"/>
      <c r="AH53" s="25">
        <f t="shared" si="13"/>
        <v>-928.85896369694979</v>
      </c>
      <c r="AI53" s="25">
        <f t="shared" si="14"/>
        <v>-921.89870140682069</v>
      </c>
      <c r="AJ53" s="26">
        <f t="shared" si="48"/>
        <v>0.60404161342857143</v>
      </c>
      <c r="AK53" s="26">
        <f t="shared" si="31"/>
        <v>0.82951528145421227</v>
      </c>
      <c r="AL53" s="29">
        <f t="shared" si="40"/>
        <v>0.81071627952442005</v>
      </c>
      <c r="AM53" s="29">
        <f t="shared" si="41"/>
        <v>-1.8799001929792225E-2</v>
      </c>
      <c r="AN53" s="58">
        <f t="shared" si="42"/>
        <v>0.20667466609584861</v>
      </c>
      <c r="AO53" s="23"/>
      <c r="AP53" s="40">
        <f t="shared" si="47"/>
        <v>5.0031654192687076E-2</v>
      </c>
      <c r="AQ53" s="40">
        <f t="shared" si="7"/>
        <v>-53.2</v>
      </c>
      <c r="AR53" s="40"/>
      <c r="AS53" s="40"/>
      <c r="AT53" s="23"/>
      <c r="AV53" s="25">
        <f t="shared" si="15"/>
        <v>226.54457590915089</v>
      </c>
      <c r="AW53" s="25">
        <f t="shared" si="16"/>
        <v>247.42536277953869</v>
      </c>
      <c r="BD53" s="40">
        <f t="shared" si="49"/>
        <v>0.9532669336217684</v>
      </c>
      <c r="BE53" s="40">
        <f t="shared" si="17"/>
        <v>-18.36</v>
      </c>
    </row>
    <row r="54" spans="1:57" ht="15">
      <c r="A54" s="7">
        <v>1448000</v>
      </c>
      <c r="B54" s="7">
        <f t="shared" si="4"/>
        <v>-1448</v>
      </c>
      <c r="C54" s="6">
        <v>0.55098588000000004</v>
      </c>
      <c r="E54" s="8"/>
      <c r="F54" s="25">
        <f t="shared" si="8"/>
        <v>-1426.9043989018598</v>
      </c>
      <c r="G54" s="25">
        <f t="shared" si="9"/>
        <v>-1426.1310364251788</v>
      </c>
      <c r="H54" s="26">
        <f t="shared" si="18"/>
        <v>0.73892046700000003</v>
      </c>
      <c r="I54" s="26">
        <f t="shared" si="19"/>
        <v>0.7804049268333334</v>
      </c>
      <c r="J54" s="29">
        <f t="shared" si="43"/>
        <v>0.91289954822222219</v>
      </c>
      <c r="K54" s="29">
        <f t="shared" si="23"/>
        <v>0.13249462138888879</v>
      </c>
      <c r="L54" s="58">
        <f t="shared" si="24"/>
        <v>0.17397908122222216</v>
      </c>
      <c r="M54" s="23"/>
      <c r="N54" s="40">
        <f t="shared" si="0"/>
        <v>-0.7209713327450189</v>
      </c>
      <c r="O54" s="40">
        <f t="shared" si="10"/>
        <v>-5.5629999999999997</v>
      </c>
      <c r="P54" s="44"/>
      <c r="Q54" s="40"/>
      <c r="R54" s="23"/>
      <c r="T54" s="25">
        <f t="shared" si="11"/>
        <v>-1267.5917287055677</v>
      </c>
      <c r="U54" s="25">
        <f t="shared" si="12"/>
        <v>-1265.2716412755246</v>
      </c>
      <c r="V54" s="26">
        <f t="shared" si="5"/>
        <v>1.0828379868</v>
      </c>
      <c r="W54" s="26">
        <f t="shared" si="21"/>
        <v>1.1664977168833335</v>
      </c>
      <c r="X54" s="29">
        <f t="shared" si="39"/>
        <v>1.0005275051611109</v>
      </c>
      <c r="Y54" s="29">
        <f t="shared" si="29"/>
        <v>-0.16597021172222259</v>
      </c>
      <c r="Z54" s="58">
        <f t="shared" si="30"/>
        <v>-8.2310481638889099E-2</v>
      </c>
      <c r="AA54" s="23"/>
      <c r="AB54" s="40">
        <f t="shared" si="1"/>
        <v>-0.9922212368415162</v>
      </c>
      <c r="AC54" s="40">
        <f t="shared" si="6"/>
        <v>-12.43</v>
      </c>
      <c r="AD54" s="40"/>
      <c r="AE54" s="40"/>
      <c r="AF54" s="23"/>
      <c r="AG54" s="8"/>
      <c r="AH54" s="25">
        <f t="shared" si="13"/>
        <v>-914.93843911669137</v>
      </c>
      <c r="AI54" s="25">
        <f t="shared" si="14"/>
        <v>-907.97817682656228</v>
      </c>
      <c r="AJ54" s="26">
        <f t="shared" si="48"/>
        <v>1.2729846850769231</v>
      </c>
      <c r="AK54" s="26">
        <f t="shared" si="31"/>
        <v>0.85368236804945052</v>
      </c>
      <c r="AL54" s="29">
        <f t="shared" si="40"/>
        <v>0.85179177337362633</v>
      </c>
      <c r="AM54" s="29">
        <f t="shared" si="41"/>
        <v>-1.8905946758241976E-3</v>
      </c>
      <c r="AN54" s="58">
        <f t="shared" si="42"/>
        <v>-0.42119291170329676</v>
      </c>
      <c r="AO54" s="23"/>
      <c r="AP54" s="40">
        <f t="shared" si="47"/>
        <v>-0.603656132750088</v>
      </c>
      <c r="AQ54" s="40">
        <f t="shared" si="7"/>
        <v>-53.2</v>
      </c>
      <c r="AR54" s="40"/>
      <c r="AS54" s="40"/>
      <c r="AT54" s="23"/>
    </row>
    <row r="55" spans="1:57" ht="15">
      <c r="A55" s="7">
        <v>1447000</v>
      </c>
      <c r="B55" s="7">
        <f t="shared" si="4"/>
        <v>-1447</v>
      </c>
      <c r="C55" s="6">
        <v>0.669696293</v>
      </c>
      <c r="E55" s="8"/>
      <c r="F55" s="25">
        <f t="shared" si="8"/>
        <v>-1425.3576739484979</v>
      </c>
      <c r="G55" s="25">
        <f t="shared" si="9"/>
        <v>-1424.5843114718168</v>
      </c>
      <c r="H55" s="26">
        <f t="shared" si="18"/>
        <v>0.89214811350000001</v>
      </c>
      <c r="I55" s="26">
        <f t="shared" si="19"/>
        <v>0.8705835091666666</v>
      </c>
      <c r="J55" s="29">
        <f t="shared" si="43"/>
        <v>0.93649126377777769</v>
      </c>
      <c r="K55" s="29">
        <f t="shared" si="23"/>
        <v>6.5907754611111091E-2</v>
      </c>
      <c r="L55" s="58">
        <f t="shared" si="24"/>
        <v>4.4343150277777688E-2</v>
      </c>
      <c r="M55" s="23"/>
      <c r="N55" s="40">
        <f t="shared" si="0"/>
        <v>-0.99772532768193123</v>
      </c>
      <c r="O55" s="40">
        <f t="shared" si="10"/>
        <v>-5.5629999999999997</v>
      </c>
      <c r="P55" s="44"/>
      <c r="Q55" s="40"/>
      <c r="R55" s="23"/>
      <c r="T55" s="25">
        <f t="shared" si="11"/>
        <v>-1262.9515538454816</v>
      </c>
      <c r="U55" s="25">
        <f t="shared" si="12"/>
        <v>-1260.6314664154386</v>
      </c>
      <c r="V55" s="26">
        <f t="shared" si="5"/>
        <v>1.2251827132499999</v>
      </c>
      <c r="W55" s="26">
        <f t="shared" si="21"/>
        <v>1.1712118964833333</v>
      </c>
      <c r="X55" s="29">
        <f t="shared" si="39"/>
        <v>0.9780272683833332</v>
      </c>
      <c r="Y55" s="29">
        <f t="shared" si="29"/>
        <v>-0.19318462810000014</v>
      </c>
      <c r="Z55" s="58">
        <f t="shared" si="30"/>
        <v>-0.24715544486666674</v>
      </c>
      <c r="AA55" s="23"/>
      <c r="AB55" s="40">
        <f t="shared" si="1"/>
        <v>-0.84010427629967255</v>
      </c>
      <c r="AC55" s="40">
        <f t="shared" si="6"/>
        <v>-12.43</v>
      </c>
      <c r="AD55" s="40"/>
      <c r="AE55" s="40"/>
      <c r="AF55" s="23"/>
      <c r="AG55" s="8"/>
      <c r="AH55" s="25">
        <f t="shared" si="13"/>
        <v>-901.01791453643295</v>
      </c>
      <c r="AI55" s="25">
        <f t="shared" si="14"/>
        <v>-894.05765224630386</v>
      </c>
      <c r="AJ55" s="26">
        <f t="shared" si="48"/>
        <v>0.68402080564285705</v>
      </c>
      <c r="AK55" s="26">
        <f t="shared" si="31"/>
        <v>0.8220456289542124</v>
      </c>
      <c r="AL55" s="29">
        <f t="shared" si="40"/>
        <v>0.8353857759212453</v>
      </c>
      <c r="AM55" s="29">
        <f t="shared" si="41"/>
        <v>1.3340146967032895E-2</v>
      </c>
      <c r="AN55" s="58">
        <f t="shared" si="42"/>
        <v>0.15136497027838824</v>
      </c>
      <c r="AO55" s="23"/>
      <c r="AP55" s="40">
        <f t="shared" si="47"/>
        <v>-0.97488650628848172</v>
      </c>
      <c r="AQ55" s="40">
        <f t="shared" si="7"/>
        <v>-53.2</v>
      </c>
      <c r="AR55" s="40"/>
      <c r="AS55" s="40"/>
      <c r="AT55" s="23"/>
    </row>
    <row r="56" spans="1:57" ht="15">
      <c r="A56" s="7">
        <v>1446000</v>
      </c>
      <c r="B56" s="7">
        <f t="shared" si="4"/>
        <v>-1446</v>
      </c>
      <c r="C56" s="6">
        <v>0.69805689299999996</v>
      </c>
      <c r="E56" s="8"/>
      <c r="F56" s="25">
        <f t="shared" si="8"/>
        <v>-1423.810948995136</v>
      </c>
      <c r="G56" s="25">
        <f t="shared" si="9"/>
        <v>-1423.0375865184549</v>
      </c>
      <c r="H56" s="26">
        <f t="shared" si="18"/>
        <v>0.980681947</v>
      </c>
      <c r="I56" s="26">
        <f t="shared" si="19"/>
        <v>1.0006202689999999</v>
      </c>
      <c r="J56" s="29">
        <f t="shared" si="43"/>
        <v>0.96209086894444462</v>
      </c>
      <c r="K56" s="29">
        <f t="shared" si="23"/>
        <v>-3.8529400055555274E-2</v>
      </c>
      <c r="L56" s="58">
        <f t="shared" si="24"/>
        <v>-1.8591078055555377E-2</v>
      </c>
      <c r="M56" s="23"/>
      <c r="N56" s="40">
        <f t="shared" si="0"/>
        <v>-0.80763255331461015</v>
      </c>
      <c r="O56" s="40">
        <f t="shared" si="10"/>
        <v>-5.5629999999999997</v>
      </c>
      <c r="P56" s="44"/>
      <c r="Q56" s="40"/>
      <c r="R56" s="23"/>
      <c r="T56" s="25">
        <f t="shared" si="11"/>
        <v>-1258.3113789853955</v>
      </c>
      <c r="U56" s="25">
        <f t="shared" si="12"/>
        <v>-1255.9912915553525</v>
      </c>
      <c r="V56" s="26">
        <f t="shared" si="5"/>
        <v>1.2056149894000001</v>
      </c>
      <c r="W56" s="26">
        <f t="shared" si="21"/>
        <v>1.0915294331333334</v>
      </c>
      <c r="X56" s="29">
        <f t="shared" si="39"/>
        <v>0.96148562183888886</v>
      </c>
      <c r="Y56" s="29">
        <f t="shared" si="29"/>
        <v>-0.13004381129444453</v>
      </c>
      <c r="Z56" s="58">
        <f t="shared" si="30"/>
        <v>-0.24412936756111125</v>
      </c>
      <c r="AA56" s="23"/>
      <c r="AB56" s="40">
        <f t="shared" si="1"/>
        <v>-0.29489318815820936</v>
      </c>
      <c r="AC56" s="40">
        <f t="shared" si="6"/>
        <v>-12.43</v>
      </c>
      <c r="AD56" s="40"/>
      <c r="AE56" s="40"/>
      <c r="AF56" s="23"/>
      <c r="AG56" s="8"/>
      <c r="AH56" s="25">
        <f t="shared" si="13"/>
        <v>-887.09738995617454</v>
      </c>
      <c r="AI56" s="25">
        <f t="shared" si="14"/>
        <v>-880.13712766604544</v>
      </c>
      <c r="AJ56" s="26">
        <f t="shared" si="48"/>
        <v>0.50913139614285707</v>
      </c>
      <c r="AK56" s="26">
        <f t="shared" si="31"/>
        <v>0.69233149171428565</v>
      </c>
      <c r="AL56" s="29">
        <f t="shared" si="40"/>
        <v>0.83629260288949925</v>
      </c>
      <c r="AM56" s="29">
        <f t="shared" si="41"/>
        <v>0.1439611111752136</v>
      </c>
      <c r="AN56" s="58">
        <f t="shared" si="42"/>
        <v>0.32716120674664217</v>
      </c>
      <c r="AO56" s="23"/>
      <c r="AP56" s="40">
        <f t="shared" si="47"/>
        <v>-0.8899566488778452</v>
      </c>
      <c r="AQ56" s="40">
        <f t="shared" si="7"/>
        <v>-53.2</v>
      </c>
      <c r="AR56" s="40"/>
      <c r="AS56" s="40"/>
      <c r="AT56" s="23"/>
    </row>
    <row r="57" spans="1:57" ht="15">
      <c r="A57" s="7">
        <v>1445000</v>
      </c>
      <c r="B57" s="7">
        <f t="shared" si="4"/>
        <v>-1445</v>
      </c>
      <c r="C57" s="6">
        <v>0.75777883999999995</v>
      </c>
      <c r="E57" s="8"/>
      <c r="F57" s="25">
        <f t="shared" si="8"/>
        <v>-1422.264224041774</v>
      </c>
      <c r="G57" s="25">
        <f t="shared" si="9"/>
        <v>-1421.4908615650929</v>
      </c>
      <c r="H57" s="26">
        <f t="shared" si="18"/>
        <v>1.1290307465</v>
      </c>
      <c r="I57" s="26">
        <f t="shared" si="19"/>
        <v>1.0493604845</v>
      </c>
      <c r="J57" s="29">
        <f t="shared" si="43"/>
        <v>1.0075326927222223</v>
      </c>
      <c r="K57" s="29">
        <f t="shared" si="23"/>
        <v>-4.1827791777777623E-2</v>
      </c>
      <c r="L57" s="58">
        <f t="shared" si="24"/>
        <v>-0.12149805377777767</v>
      </c>
      <c r="M57" s="23"/>
      <c r="N57" s="40">
        <f t="shared" si="0"/>
        <v>-0.23963953141549249</v>
      </c>
      <c r="O57" s="40">
        <f t="shared" si="10"/>
        <v>-5.5629999999999997</v>
      </c>
      <c r="P57" s="44"/>
      <c r="Q57" s="40"/>
      <c r="R57" s="23"/>
      <c r="T57" s="25">
        <f t="shared" si="11"/>
        <v>-1253.6712041253095</v>
      </c>
      <c r="U57" s="25">
        <f t="shared" si="12"/>
        <v>-1251.3511166952665</v>
      </c>
      <c r="V57" s="26">
        <f t="shared" si="5"/>
        <v>0.84379059675000001</v>
      </c>
      <c r="W57" s="26">
        <f t="shared" si="21"/>
        <v>0.86122799458333343</v>
      </c>
      <c r="X57" s="29">
        <f t="shared" si="39"/>
        <v>0.9450400975444444</v>
      </c>
      <c r="Y57" s="29">
        <f t="shared" si="29"/>
        <v>8.3812102961110968E-2</v>
      </c>
      <c r="Z57" s="58">
        <f t="shared" si="30"/>
        <v>0.10124950079444439</v>
      </c>
      <c r="AA57" s="23"/>
      <c r="AB57" s="40">
        <f t="shared" si="1"/>
        <v>0.38830170009522197</v>
      </c>
      <c r="AC57" s="40">
        <f t="shared" si="6"/>
        <v>-12.43</v>
      </c>
      <c r="AD57" s="40"/>
      <c r="AE57" s="40"/>
      <c r="AF57" s="23"/>
      <c r="AG57" s="8"/>
      <c r="AH57" s="25">
        <f t="shared" si="13"/>
        <v>-873.17686537591612</v>
      </c>
      <c r="AI57" s="25">
        <f t="shared" si="14"/>
        <v>-866.21660308578703</v>
      </c>
      <c r="AJ57" s="26">
        <f t="shared" si="48"/>
        <v>0.88384227335714294</v>
      </c>
      <c r="AK57" s="26">
        <f t="shared" si="31"/>
        <v>0.83534929361904764</v>
      </c>
      <c r="AL57" s="29">
        <f t="shared" si="40"/>
        <v>0.92516350774664224</v>
      </c>
      <c r="AM57" s="29">
        <f t="shared" si="41"/>
        <v>8.9814214127594605E-2</v>
      </c>
      <c r="AN57" s="58">
        <f t="shared" si="42"/>
        <v>4.1321234389499306E-2</v>
      </c>
      <c r="AO57" s="23"/>
      <c r="AP57" s="40">
        <f t="shared" si="47"/>
        <v>-0.38860618469084079</v>
      </c>
      <c r="AQ57" s="40">
        <f t="shared" si="7"/>
        <v>-53.2</v>
      </c>
      <c r="AR57" s="40"/>
      <c r="AS57" s="40"/>
      <c r="AT57" s="23"/>
    </row>
    <row r="58" spans="1:57" ht="15">
      <c r="A58" s="7">
        <v>1444000</v>
      </c>
      <c r="B58" s="7">
        <f t="shared" si="4"/>
        <v>-1444</v>
      </c>
      <c r="C58" s="6">
        <v>0.72850645300000005</v>
      </c>
      <c r="E58" s="8"/>
      <c r="F58" s="25">
        <f t="shared" si="8"/>
        <v>-1420.7174990884121</v>
      </c>
      <c r="G58" s="25">
        <f t="shared" si="9"/>
        <v>-1419.944136611731</v>
      </c>
      <c r="H58" s="26">
        <f t="shared" si="18"/>
        <v>1.03836876</v>
      </c>
      <c r="I58" s="26">
        <f t="shared" si="19"/>
        <v>1.0884647866666666</v>
      </c>
      <c r="J58" s="29">
        <f t="shared" si="43"/>
        <v>1.0657235156666667</v>
      </c>
      <c r="K58" s="29">
        <f t="shared" si="23"/>
        <v>-2.2741270999999896E-2</v>
      </c>
      <c r="L58" s="58">
        <f t="shared" si="24"/>
        <v>2.7354755666666675E-2</v>
      </c>
      <c r="M58" s="23"/>
      <c r="N58" s="40">
        <f t="shared" si="0"/>
        <v>0.44048349052962288</v>
      </c>
      <c r="O58" s="40">
        <f t="shared" si="10"/>
        <v>-5.5629999999999997</v>
      </c>
      <c r="P58" s="44"/>
      <c r="Q58" s="40"/>
      <c r="R58" s="23"/>
      <c r="T58" s="25">
        <f t="shared" si="11"/>
        <v>-1249.0310292652234</v>
      </c>
      <c r="U58" s="25">
        <f t="shared" si="12"/>
        <v>-1246.7109418351804</v>
      </c>
      <c r="V58" s="26">
        <f t="shared" si="5"/>
        <v>0.53427839759999995</v>
      </c>
      <c r="W58" s="26">
        <f t="shared" si="21"/>
        <v>0.74284786558333327</v>
      </c>
      <c r="X58" s="29">
        <f t="shared" si="39"/>
        <v>0.90679884394444443</v>
      </c>
      <c r="Y58" s="29">
        <f t="shared" si="29"/>
        <v>0.16395097836111117</v>
      </c>
      <c r="Z58" s="58">
        <f t="shared" si="30"/>
        <v>0.37252044634444448</v>
      </c>
      <c r="AA58" s="23"/>
      <c r="AB58" s="40">
        <f t="shared" si="1"/>
        <v>0.88980590738138321</v>
      </c>
      <c r="AC58" s="40">
        <f t="shared" si="6"/>
        <v>-12.43</v>
      </c>
      <c r="AD58" s="40"/>
      <c r="AE58" s="40"/>
      <c r="AF58" s="23"/>
      <c r="AG58" s="8"/>
      <c r="AH58" s="25">
        <f t="shared" si="13"/>
        <v>-859.25634079565771</v>
      </c>
      <c r="AI58" s="25">
        <f t="shared" si="14"/>
        <v>-852.29607850552861</v>
      </c>
      <c r="AJ58" s="26">
        <f t="shared" si="48"/>
        <v>1.113074211357143</v>
      </c>
      <c r="AK58" s="26">
        <f t="shared" si="31"/>
        <v>0.95196325176190477</v>
      </c>
      <c r="AL58" s="29">
        <f t="shared" si="40"/>
        <v>0.92694963312759449</v>
      </c>
      <c r="AM58" s="29">
        <f t="shared" si="41"/>
        <v>-2.5013618634310286E-2</v>
      </c>
      <c r="AN58" s="58">
        <f t="shared" si="42"/>
        <v>-0.18612457822954853</v>
      </c>
      <c r="AO58" s="23"/>
      <c r="AP58" s="40">
        <f t="shared" si="47"/>
        <v>0.29457743218967308</v>
      </c>
      <c r="AQ58" s="40">
        <f t="shared" si="7"/>
        <v>-53.2</v>
      </c>
      <c r="AR58" s="40"/>
      <c r="AS58" s="40"/>
      <c r="AT58" s="23"/>
    </row>
    <row r="59" spans="1:57" ht="15">
      <c r="A59" s="7">
        <v>1443000</v>
      </c>
      <c r="B59" s="7">
        <f t="shared" si="4"/>
        <v>-1443</v>
      </c>
      <c r="C59" s="6">
        <v>0.75308014700000003</v>
      </c>
      <c r="E59" s="8"/>
      <c r="F59" s="25">
        <f t="shared" si="8"/>
        <v>-1419.1707741350501</v>
      </c>
      <c r="G59" s="25">
        <f t="shared" si="9"/>
        <v>-1418.397411658369</v>
      </c>
      <c r="H59" s="26">
        <f t="shared" si="18"/>
        <v>1.0979948534999999</v>
      </c>
      <c r="I59" s="26">
        <f t="shared" si="19"/>
        <v>1.1145708711666666</v>
      </c>
      <c r="J59" s="29">
        <f t="shared" si="43"/>
        <v>1.0869165985555556</v>
      </c>
      <c r="K59" s="29">
        <f t="shared" si="23"/>
        <v>-2.7654272611111086E-2</v>
      </c>
      <c r="L59" s="58">
        <f t="shared" si="24"/>
        <v>-1.1078254944444366E-2</v>
      </c>
      <c r="M59" s="23"/>
      <c r="N59" s="40">
        <f t="shared" si="0"/>
        <v>0.91449939182734863</v>
      </c>
      <c r="O59" s="40">
        <f t="shared" si="10"/>
        <v>-5.5629999999999997</v>
      </c>
      <c r="P59" s="44"/>
      <c r="Q59" s="40"/>
      <c r="R59" s="23"/>
      <c r="T59" s="25">
        <f t="shared" si="11"/>
        <v>-1244.3908544051374</v>
      </c>
      <c r="U59" s="25">
        <f t="shared" si="12"/>
        <v>-1242.0707669750943</v>
      </c>
      <c r="V59" s="26">
        <f t="shared" si="5"/>
        <v>0.85047460239999995</v>
      </c>
      <c r="W59" s="26">
        <f t="shared" si="21"/>
        <v>0.71781423550000001</v>
      </c>
      <c r="X59" s="29">
        <f t="shared" si="39"/>
        <v>0.8602418613277778</v>
      </c>
      <c r="Y59" s="29">
        <f t="shared" si="29"/>
        <v>0.14242762582777779</v>
      </c>
      <c r="Z59" s="58">
        <f t="shared" si="30"/>
        <v>9.7672589277778554E-3</v>
      </c>
      <c r="AA59" s="23"/>
      <c r="AB59" s="40">
        <f t="shared" si="1"/>
        <v>0.97496004151269255</v>
      </c>
      <c r="AC59" s="40">
        <f t="shared" si="6"/>
        <v>-12.43</v>
      </c>
      <c r="AD59" s="40"/>
      <c r="AE59" s="40"/>
      <c r="AF59" s="23"/>
      <c r="AG59" s="8"/>
      <c r="AH59" s="25">
        <f t="shared" si="13"/>
        <v>-845.33581621539929</v>
      </c>
      <c r="AI59" s="25">
        <f t="shared" si="14"/>
        <v>-838.3755539252702</v>
      </c>
      <c r="AJ59" s="26">
        <f t="shared" si="48"/>
        <v>0.85897327057142847</v>
      </c>
      <c r="AK59" s="26">
        <f t="shared" si="31"/>
        <v>0.98703103549999993</v>
      </c>
      <c r="AL59" s="29">
        <f t="shared" si="40"/>
        <v>0.84972103183333336</v>
      </c>
      <c r="AM59" s="29">
        <f t="shared" si="41"/>
        <v>-0.13731000366666657</v>
      </c>
      <c r="AN59" s="58">
        <f t="shared" si="42"/>
        <v>-9.2522387380951088E-3</v>
      </c>
      <c r="AO59" s="23"/>
      <c r="AP59" s="40">
        <f t="shared" si="47"/>
        <v>0.83992499468515436</v>
      </c>
      <c r="AQ59" s="40">
        <f t="shared" si="7"/>
        <v>-53.2</v>
      </c>
      <c r="AR59" s="40"/>
      <c r="AS59" s="40"/>
      <c r="AT59" s="23"/>
    </row>
    <row r="60" spans="1:57" ht="15">
      <c r="A60" s="7">
        <v>1442000</v>
      </c>
      <c r="B60" s="7">
        <f t="shared" si="4"/>
        <v>-1442</v>
      </c>
      <c r="C60" s="6">
        <v>0.84399623999999995</v>
      </c>
      <c r="E60" s="8"/>
      <c r="F60" s="25">
        <f t="shared" si="8"/>
        <v>-1417.6240491816882</v>
      </c>
      <c r="G60" s="25">
        <f t="shared" si="9"/>
        <v>-1416.8506867050071</v>
      </c>
      <c r="H60" s="26">
        <f t="shared" si="18"/>
        <v>1.207349</v>
      </c>
      <c r="I60" s="26">
        <f t="shared" si="19"/>
        <v>1.1928326668333333</v>
      </c>
      <c r="J60" s="29">
        <f t="shared" si="43"/>
        <v>1.0444230452222221</v>
      </c>
      <c r="K60" s="29">
        <f t="shared" si="23"/>
        <v>-0.14840962161111126</v>
      </c>
      <c r="L60" s="58">
        <f t="shared" si="24"/>
        <v>-0.16292595477777794</v>
      </c>
      <c r="M60" s="23"/>
      <c r="N60" s="40">
        <f t="shared" si="0"/>
        <v>0.9606108641604455</v>
      </c>
      <c r="O60" s="40">
        <f t="shared" si="10"/>
        <v>-5.5629999999999997</v>
      </c>
      <c r="P60" s="44"/>
      <c r="Q60" s="40"/>
      <c r="R60" s="23"/>
      <c r="T60" s="25">
        <f t="shared" si="11"/>
        <v>-1239.7506795450513</v>
      </c>
      <c r="U60" s="25">
        <f t="shared" si="12"/>
        <v>-1237.4305921150083</v>
      </c>
      <c r="V60" s="26">
        <f t="shared" si="5"/>
        <v>0.76868970650000001</v>
      </c>
      <c r="W60" s="26">
        <f t="shared" si="21"/>
        <v>0.80739458116666663</v>
      </c>
      <c r="X60" s="29">
        <f t="shared" si="39"/>
        <v>0.79551550887777778</v>
      </c>
      <c r="Y60" s="29">
        <f t="shared" si="29"/>
        <v>-1.1879072288888848E-2</v>
      </c>
      <c r="Z60" s="58">
        <f t="shared" si="30"/>
        <v>2.6825802377777763E-2</v>
      </c>
      <c r="AA60" s="23"/>
      <c r="AB60" s="40">
        <f t="shared" si="1"/>
        <v>0.60391953674632814</v>
      </c>
      <c r="AC60" s="40">
        <f t="shared" si="6"/>
        <v>-12.43</v>
      </c>
      <c r="AD60" s="40"/>
      <c r="AE60" s="40"/>
      <c r="AF60" s="23"/>
      <c r="AG60" s="8"/>
      <c r="AH60" s="25">
        <f t="shared" si="13"/>
        <v>-831.41529163514087</v>
      </c>
      <c r="AI60" s="25">
        <f t="shared" si="14"/>
        <v>-824.45502934501178</v>
      </c>
      <c r="AJ60" s="26">
        <f t="shared" si="48"/>
        <v>0.98904562457142853</v>
      </c>
      <c r="AK60" s="26">
        <f t="shared" si="31"/>
        <v>1.0864588615714286</v>
      </c>
      <c r="AL60" s="29">
        <f t="shared" si="40"/>
        <v>0.8255496725873015</v>
      </c>
      <c r="AM60" s="29">
        <f t="shared" si="41"/>
        <v>-0.26090918898412707</v>
      </c>
      <c r="AN60" s="58">
        <f t="shared" si="42"/>
        <v>-0.16349595198412703</v>
      </c>
      <c r="AO60" s="23"/>
      <c r="AP60" s="40">
        <f t="shared" si="47"/>
        <v>0.99226231744092797</v>
      </c>
      <c r="AQ60" s="40">
        <f t="shared" si="7"/>
        <v>-53.2</v>
      </c>
      <c r="AR60" s="40"/>
      <c r="AS60" s="40"/>
      <c r="AT60" s="23"/>
    </row>
    <row r="61" spans="1:57" ht="15">
      <c r="A61" s="7">
        <v>1441000</v>
      </c>
      <c r="B61" s="7">
        <f t="shared" si="4"/>
        <v>-1441</v>
      </c>
      <c r="C61" s="6">
        <v>0.887082547</v>
      </c>
      <c r="E61" s="8"/>
      <c r="F61" s="25">
        <f t="shared" si="8"/>
        <v>-1416.0773242283262</v>
      </c>
      <c r="G61" s="25">
        <f t="shared" si="9"/>
        <v>-1415.3039617516451</v>
      </c>
      <c r="H61" s="26">
        <f t="shared" si="18"/>
        <v>1.2731541470000001</v>
      </c>
      <c r="I61" s="26">
        <f t="shared" si="19"/>
        <v>1.2381222511666667</v>
      </c>
      <c r="J61" s="29">
        <f t="shared" si="43"/>
        <v>0.97416900366666659</v>
      </c>
      <c r="K61" s="29">
        <f t="shared" si="23"/>
        <v>-0.26395324750000015</v>
      </c>
      <c r="L61" s="58">
        <f t="shared" si="24"/>
        <v>-0.29898514333333348</v>
      </c>
      <c r="M61" s="23"/>
      <c r="N61" s="40">
        <f t="shared" si="0"/>
        <v>0.55724183715232734</v>
      </c>
      <c r="O61" s="40">
        <f t="shared" si="10"/>
        <v>-5.5629999999999997</v>
      </c>
      <c r="P61" s="44"/>
      <c r="Q61" s="40"/>
      <c r="R61" s="23"/>
      <c r="T61" s="25">
        <f t="shared" si="11"/>
        <v>-1235.1105046849652</v>
      </c>
      <c r="U61" s="25">
        <f t="shared" si="12"/>
        <v>-1232.7904172549222</v>
      </c>
      <c r="V61" s="26">
        <f t="shared" si="5"/>
        <v>0.80301943460000003</v>
      </c>
      <c r="W61" s="26">
        <f t="shared" si="21"/>
        <v>0.80633676976666668</v>
      </c>
      <c r="X61" s="29">
        <f t="shared" si="39"/>
        <v>0.71051171716666661</v>
      </c>
      <c r="Y61" s="29">
        <f t="shared" si="29"/>
        <v>-9.5825052600000071E-2</v>
      </c>
      <c r="Z61" s="58">
        <f t="shared" si="30"/>
        <v>-9.2507717433333414E-2</v>
      </c>
      <c r="AA61" s="23"/>
      <c r="AB61" s="40">
        <f t="shared" si="1"/>
        <v>-4.9701631081656636E-2</v>
      </c>
      <c r="AC61" s="40">
        <f t="shared" si="6"/>
        <v>-12.43</v>
      </c>
      <c r="AD61" s="40"/>
      <c r="AE61" s="40"/>
      <c r="AF61" s="23"/>
      <c r="AG61" s="8"/>
      <c r="AH61" s="25">
        <f t="shared" si="13"/>
        <v>-817.49476705488246</v>
      </c>
      <c r="AI61" s="25">
        <f t="shared" si="14"/>
        <v>-810.53450476475336</v>
      </c>
      <c r="AJ61" s="26">
        <f t="shared" si="48"/>
        <v>1.4113576895714286</v>
      </c>
      <c r="AK61" s="26">
        <f t="shared" si="31"/>
        <v>1.0068400186666666</v>
      </c>
      <c r="AL61" s="29">
        <f t="shared" si="40"/>
        <v>0.91580008549206349</v>
      </c>
      <c r="AM61" s="29">
        <f t="shared" si="41"/>
        <v>-9.1039933174603127E-2</v>
      </c>
      <c r="AN61" s="58">
        <f t="shared" si="42"/>
        <v>-0.49555760407936511</v>
      </c>
      <c r="AO61" s="23"/>
      <c r="AP61" s="40">
        <f t="shared" si="47"/>
        <v>0.68030907409881514</v>
      </c>
      <c r="AQ61" s="40">
        <f t="shared" si="7"/>
        <v>-53.2</v>
      </c>
      <c r="AR61" s="40"/>
      <c r="AS61" s="40"/>
      <c r="AT61" s="23"/>
    </row>
    <row r="62" spans="1:57" ht="15">
      <c r="A62" s="7">
        <v>1440000</v>
      </c>
      <c r="B62" s="7">
        <f t="shared" si="4"/>
        <v>-1440</v>
      </c>
      <c r="C62" s="6">
        <v>1.026922187</v>
      </c>
      <c r="E62" s="8"/>
      <c r="F62" s="25">
        <f t="shared" si="8"/>
        <v>-1414.5305992749643</v>
      </c>
      <c r="G62" s="25">
        <f t="shared" si="9"/>
        <v>-1413.7572367982832</v>
      </c>
      <c r="H62" s="26">
        <f t="shared" si="18"/>
        <v>1.2338636064999999</v>
      </c>
      <c r="I62" s="26">
        <f t="shared" si="19"/>
        <v>1.1455586555000001</v>
      </c>
      <c r="J62" s="29">
        <f t="shared" si="43"/>
        <v>0.92373821627777786</v>
      </c>
      <c r="K62" s="29">
        <f t="shared" si="23"/>
        <v>-0.22182043922222228</v>
      </c>
      <c r="L62" s="58">
        <f t="shared" si="24"/>
        <v>-0.31012539022222207</v>
      </c>
      <c r="M62" s="23"/>
      <c r="N62" s="40">
        <f t="shared" si="0"/>
        <v>-0.10686683851253298</v>
      </c>
      <c r="O62" s="40">
        <f t="shared" si="10"/>
        <v>-5.5629999999999997</v>
      </c>
      <c r="P62" s="44"/>
      <c r="Q62" s="40"/>
      <c r="R62" s="23"/>
      <c r="T62" s="25">
        <f t="shared" si="11"/>
        <v>-1230.4703298248792</v>
      </c>
      <c r="U62" s="25">
        <f t="shared" si="12"/>
        <v>-1228.1502423948361</v>
      </c>
      <c r="V62" s="26">
        <f t="shared" si="5"/>
        <v>0.8473011681999999</v>
      </c>
      <c r="W62" s="26">
        <f t="shared" si="21"/>
        <v>0.77138191535</v>
      </c>
      <c r="X62" s="29">
        <f t="shared" si="39"/>
        <v>0.63259202611543786</v>
      </c>
      <c r="Y62" s="29">
        <f t="shared" si="29"/>
        <v>-0.13878988923456215</v>
      </c>
      <c r="Z62" s="58">
        <f t="shared" si="30"/>
        <v>-0.21470914208456204</v>
      </c>
      <c r="AA62" s="23"/>
      <c r="AB62" s="40">
        <f t="shared" si="1"/>
        <v>-0.68006685335443418</v>
      </c>
      <c r="AC62" s="40">
        <f t="shared" si="6"/>
        <v>-12.43</v>
      </c>
      <c r="AD62" s="40"/>
      <c r="AE62" s="40"/>
      <c r="AF62" s="23"/>
      <c r="AG62" s="8"/>
      <c r="AH62" s="25">
        <f t="shared" si="13"/>
        <v>-803.57424247462404</v>
      </c>
      <c r="AI62" s="25">
        <f t="shared" si="14"/>
        <v>-796.61398018449495</v>
      </c>
      <c r="AJ62" s="26">
        <f t="shared" si="48"/>
        <v>0.62011674185714283</v>
      </c>
      <c r="AK62" s="26">
        <f t="shared" si="31"/>
        <v>0.86980056828571417</v>
      </c>
      <c r="AL62" s="29">
        <f t="shared" si="40"/>
        <v>0.94238375151587306</v>
      </c>
      <c r="AM62" s="29">
        <f t="shared" si="41"/>
        <v>7.2583183230158888E-2</v>
      </c>
      <c r="AN62" s="58">
        <f t="shared" si="42"/>
        <v>0.32226700965873023</v>
      </c>
      <c r="AO62" s="23"/>
      <c r="AP62" s="40">
        <f t="shared" si="47"/>
        <v>5.0031654192701509E-2</v>
      </c>
      <c r="AQ62" s="40">
        <f t="shared" si="7"/>
        <v>-53.2</v>
      </c>
      <c r="AR62" s="40"/>
      <c r="AS62" s="40"/>
      <c r="AT62" s="23"/>
    </row>
    <row r="63" spans="1:57" ht="15">
      <c r="A63" s="7">
        <v>1439000</v>
      </c>
      <c r="B63" s="7">
        <f t="shared" si="4"/>
        <v>-1439</v>
      </c>
      <c r="C63" s="6">
        <v>1.1840360400000001</v>
      </c>
      <c r="E63" s="8"/>
      <c r="F63" s="25">
        <f t="shared" si="8"/>
        <v>-1412.9838743216023</v>
      </c>
      <c r="G63" s="25">
        <f t="shared" si="9"/>
        <v>-1412.2105118449213</v>
      </c>
      <c r="H63" s="26">
        <f t="shared" si="18"/>
        <v>0.92965821299999996</v>
      </c>
      <c r="I63" s="26">
        <f t="shared" si="19"/>
        <v>0.89107598433333324</v>
      </c>
      <c r="J63" s="29">
        <f t="shared" si="43"/>
        <v>0.91995059105555554</v>
      </c>
      <c r="K63" s="29">
        <f t="shared" si="23"/>
        <v>2.8874606722222307E-2</v>
      </c>
      <c r="L63" s="58">
        <f t="shared" si="24"/>
        <v>-9.7076219444444112E-3</v>
      </c>
      <c r="M63" s="23"/>
      <c r="N63" s="40">
        <f t="shared" si="0"/>
        <v>-0.72097133274476755</v>
      </c>
      <c r="O63" s="40">
        <f t="shared" si="10"/>
        <v>-5.5629999999999997</v>
      </c>
      <c r="P63" s="44"/>
      <c r="Q63" s="40"/>
      <c r="R63" s="23"/>
      <c r="T63" s="25">
        <f t="shared" si="11"/>
        <v>-1225.8301549647931</v>
      </c>
      <c r="U63" s="25">
        <f t="shared" si="12"/>
        <v>-1223.5100675347501</v>
      </c>
      <c r="V63" s="26">
        <f t="shared" si="5"/>
        <v>0.66382514324999997</v>
      </c>
      <c r="W63" s="26">
        <f t="shared" si="21"/>
        <v>0.71792395088333338</v>
      </c>
      <c r="X63" s="29">
        <f t="shared" si="39"/>
        <v>0.57896624109321548</v>
      </c>
      <c r="Y63" s="29">
        <f t="shared" si="29"/>
        <v>-0.1389577097901179</v>
      </c>
      <c r="Z63" s="58">
        <f t="shared" si="30"/>
        <v>-8.4858902156784488E-2</v>
      </c>
      <c r="AA63" s="23"/>
      <c r="AB63" s="40">
        <f t="shared" si="1"/>
        <v>-0.99222123684150298</v>
      </c>
      <c r="AC63" s="40">
        <f t="shared" si="6"/>
        <v>-12.43</v>
      </c>
      <c r="AD63" s="40"/>
      <c r="AE63" s="40"/>
      <c r="AF63" s="23"/>
      <c r="AG63" s="8"/>
      <c r="AH63" s="25">
        <f t="shared" si="13"/>
        <v>-789.65371789436563</v>
      </c>
      <c r="AI63" s="25">
        <f t="shared" si="14"/>
        <v>-782.69345560423653</v>
      </c>
      <c r="AJ63" s="26">
        <f t="shared" si="48"/>
        <v>0.57792727342857131</v>
      </c>
      <c r="AK63" s="26">
        <f t="shared" si="31"/>
        <v>0.55484086257142851</v>
      </c>
      <c r="AL63" s="29">
        <f t="shared" si="40"/>
        <v>0.93992131011721602</v>
      </c>
      <c r="AM63" s="29">
        <f t="shared" si="41"/>
        <v>0.38508044754578752</v>
      </c>
      <c r="AN63" s="58">
        <f t="shared" si="42"/>
        <v>0.36199403668864472</v>
      </c>
      <c r="AO63" s="23"/>
      <c r="AP63" s="40">
        <f t="shared" si="47"/>
        <v>-0.60365613275007646</v>
      </c>
      <c r="AQ63" s="40">
        <f t="shared" si="7"/>
        <v>-53.2</v>
      </c>
      <c r="AR63" s="40"/>
      <c r="AS63" s="40"/>
      <c r="AT63" s="23"/>
    </row>
    <row r="64" spans="1:57" ht="15">
      <c r="A64" s="7">
        <v>1438000</v>
      </c>
      <c r="B64" s="7">
        <f t="shared" si="4"/>
        <v>-1438</v>
      </c>
      <c r="C64" s="6">
        <v>1.172273627</v>
      </c>
      <c r="E64" s="8"/>
      <c r="F64" s="25">
        <f t="shared" si="8"/>
        <v>-1411.4371493682404</v>
      </c>
      <c r="G64" s="25">
        <f t="shared" si="9"/>
        <v>-1410.6637868915593</v>
      </c>
      <c r="H64" s="26">
        <f t="shared" si="18"/>
        <v>0.50970613349999994</v>
      </c>
      <c r="I64" s="26">
        <f t="shared" si="19"/>
        <v>0.59591997316666667</v>
      </c>
      <c r="J64" s="29">
        <f t="shared" si="43"/>
        <v>0.94754205772222222</v>
      </c>
      <c r="K64" s="29">
        <f t="shared" si="23"/>
        <v>0.35162208455555555</v>
      </c>
      <c r="L64" s="58">
        <f t="shared" si="24"/>
        <v>0.43783592422222228</v>
      </c>
      <c r="M64" s="23"/>
      <c r="N64" s="40">
        <f t="shared" si="0"/>
        <v>-0.9977253276819068</v>
      </c>
      <c r="O64" s="40">
        <f t="shared" si="10"/>
        <v>-5.5629999999999997</v>
      </c>
      <c r="P64" s="44"/>
      <c r="Q64" s="40"/>
      <c r="R64" s="23"/>
      <c r="T64" s="25">
        <f t="shared" si="11"/>
        <v>-1221.189980104707</v>
      </c>
      <c r="U64" s="25">
        <f t="shared" si="12"/>
        <v>-1218.869892674664</v>
      </c>
      <c r="V64" s="26">
        <f t="shared" si="5"/>
        <v>0.64264554120000006</v>
      </c>
      <c r="W64" s="26">
        <f t="shared" si="21"/>
        <v>0.58235051615</v>
      </c>
      <c r="X64" s="29">
        <f t="shared" si="39"/>
        <v>0.49418067844877112</v>
      </c>
      <c r="Y64" s="29">
        <f t="shared" si="29"/>
        <v>-8.8169837701228881E-2</v>
      </c>
      <c r="Z64" s="58">
        <f t="shared" si="30"/>
        <v>-0.14846486275122894</v>
      </c>
      <c r="AA64" s="23"/>
      <c r="AB64" s="40">
        <f t="shared" si="1"/>
        <v>-0.84010427629971507</v>
      </c>
      <c r="AC64" s="40">
        <f t="shared" si="6"/>
        <v>-12.43</v>
      </c>
      <c r="AD64" s="40"/>
      <c r="AE64" s="40"/>
      <c r="AF64" s="23"/>
      <c r="AG64" s="8"/>
      <c r="AH64" s="25">
        <f t="shared" si="13"/>
        <v>-775.73319331410721</v>
      </c>
      <c r="AI64" s="25">
        <f t="shared" si="14"/>
        <v>-768.77293102397812</v>
      </c>
      <c r="AJ64" s="26">
        <f t="shared" si="48"/>
        <v>0.46647857242857149</v>
      </c>
      <c r="AK64" s="26">
        <f t="shared" si="31"/>
        <v>0.78859698604761908</v>
      </c>
      <c r="AL64" s="29">
        <f t="shared" si="40"/>
        <v>0.9495410919981685</v>
      </c>
      <c r="AM64" s="29">
        <f t="shared" si="41"/>
        <v>0.16094410595054942</v>
      </c>
      <c r="AN64" s="58">
        <f t="shared" si="42"/>
        <v>0.483062519569597</v>
      </c>
      <c r="AO64" s="23"/>
      <c r="AP64" s="40">
        <f t="shared" si="47"/>
        <v>-0.9748865062884785</v>
      </c>
      <c r="AQ64" s="40">
        <f t="shared" si="7"/>
        <v>-53.2</v>
      </c>
      <c r="AR64" s="40"/>
      <c r="AS64" s="40"/>
      <c r="AT64" s="23"/>
    </row>
    <row r="65" spans="1:46" ht="15">
      <c r="A65" s="7">
        <v>1437000</v>
      </c>
      <c r="B65" s="7">
        <f t="shared" si="4"/>
        <v>-1437</v>
      </c>
      <c r="C65" s="6">
        <v>1.0762579329999999</v>
      </c>
      <c r="E65" s="8"/>
      <c r="F65" s="25">
        <f t="shared" si="8"/>
        <v>-1409.8904244148785</v>
      </c>
      <c r="G65" s="25">
        <f t="shared" si="9"/>
        <v>-1409.1170619381974</v>
      </c>
      <c r="H65" s="26">
        <f t="shared" si="18"/>
        <v>0.34839557300000001</v>
      </c>
      <c r="I65" s="26">
        <f t="shared" si="19"/>
        <v>0.51108512216666668</v>
      </c>
      <c r="J65" s="29">
        <f t="shared" si="43"/>
        <v>0.99405944294444459</v>
      </c>
      <c r="K65" s="29">
        <f t="shared" si="23"/>
        <v>0.48297432077777791</v>
      </c>
      <c r="L65" s="58">
        <f t="shared" si="24"/>
        <v>0.64566386994444458</v>
      </c>
      <c r="M65" s="23"/>
      <c r="N65" s="40">
        <f t="shared" si="0"/>
        <v>-0.80763255331489103</v>
      </c>
      <c r="O65" s="40">
        <f t="shared" si="10"/>
        <v>-5.5629999999999997</v>
      </c>
      <c r="P65" s="44"/>
      <c r="Q65" s="40"/>
      <c r="R65" s="23"/>
      <c r="T65" s="25">
        <f t="shared" si="11"/>
        <v>-1216.549805244621</v>
      </c>
      <c r="U65" s="25">
        <f t="shared" si="12"/>
        <v>-1214.229717814578</v>
      </c>
      <c r="V65" s="26">
        <f t="shared" si="5"/>
        <v>0.44058086400000002</v>
      </c>
      <c r="W65" s="26">
        <f t="shared" si="21"/>
        <v>0.40857992749631333</v>
      </c>
      <c r="X65" s="29">
        <f t="shared" si="39"/>
        <v>0.42577756958765994</v>
      </c>
      <c r="Y65" s="29">
        <f t="shared" si="29"/>
        <v>1.719764209134661E-2</v>
      </c>
      <c r="Z65" s="58">
        <f t="shared" si="30"/>
        <v>-1.4803294412340073E-2</v>
      </c>
      <c r="AA65" s="23"/>
      <c r="AB65" s="40">
        <f t="shared" si="1"/>
        <v>-0.29489318815831145</v>
      </c>
      <c r="AC65" s="40">
        <f t="shared" si="6"/>
        <v>-12.43</v>
      </c>
      <c r="AD65" s="40"/>
      <c r="AE65" s="40"/>
      <c r="AF65" s="23"/>
      <c r="AG65" s="8"/>
      <c r="AH65" s="25">
        <f t="shared" si="13"/>
        <v>-761.8126687338488</v>
      </c>
      <c r="AI65" s="25">
        <f t="shared" si="14"/>
        <v>-754.8524064437197</v>
      </c>
      <c r="AJ65" s="26">
        <f t="shared" si="48"/>
        <v>1.3213851122857141</v>
      </c>
      <c r="AK65" s="26">
        <f t="shared" si="31"/>
        <v>0.97031965076190474</v>
      </c>
      <c r="AL65" s="29">
        <f t="shared" si="40"/>
        <v>0.92531026820451756</v>
      </c>
      <c r="AM65" s="29">
        <f t="shared" si="41"/>
        <v>-4.5009382557387179E-2</v>
      </c>
      <c r="AN65" s="58">
        <f t="shared" si="42"/>
        <v>-0.39607484408119653</v>
      </c>
      <c r="AO65" s="23"/>
      <c r="AP65" s="40">
        <f t="shared" si="47"/>
        <v>-0.88995664887785186</v>
      </c>
      <c r="AQ65" s="40">
        <f t="shared" si="7"/>
        <v>-53.2</v>
      </c>
      <c r="AR65" s="40"/>
      <c r="AS65" s="40"/>
      <c r="AT65" s="23"/>
    </row>
    <row r="66" spans="1:46" ht="15">
      <c r="A66" s="7">
        <v>1436000</v>
      </c>
      <c r="B66" s="7">
        <f t="shared" si="4"/>
        <v>-1436</v>
      </c>
      <c r="C66" s="6">
        <v>1.0272346530000001</v>
      </c>
      <c r="E66" s="8"/>
      <c r="F66" s="25">
        <f t="shared" si="8"/>
        <v>-1408.3436994615165</v>
      </c>
      <c r="G66" s="25">
        <f t="shared" si="9"/>
        <v>-1407.5703369848354</v>
      </c>
      <c r="H66" s="26">
        <f t="shared" si="18"/>
        <v>0.67515365999999999</v>
      </c>
      <c r="I66" s="26">
        <f t="shared" si="19"/>
        <v>0.67594312199999995</v>
      </c>
      <c r="J66" s="29">
        <f t="shared" si="43"/>
        <v>1.0406143821666667</v>
      </c>
      <c r="K66" s="29">
        <f t="shared" si="23"/>
        <v>0.36467126016666673</v>
      </c>
      <c r="L66" s="58">
        <f t="shared" si="24"/>
        <v>0.3654607221666667</v>
      </c>
      <c r="M66" s="23"/>
      <c r="N66" s="40">
        <f t="shared" ref="N66:N129" si="50" xml:space="preserve"> SIN((2*PI()*(G66+O66)/13.9205245802584) + 2.989911921)</f>
        <v>-0.23963953141595493</v>
      </c>
      <c r="O66" s="40">
        <f t="shared" si="10"/>
        <v>-5.5629999999999997</v>
      </c>
      <c r="P66" s="44"/>
      <c r="Q66" s="40"/>
      <c r="R66" s="23"/>
      <c r="T66" s="25">
        <f t="shared" si="11"/>
        <v>-1211.9096303845349</v>
      </c>
      <c r="U66" s="25">
        <f t="shared" si="12"/>
        <v>-1209.5895429544919</v>
      </c>
      <c r="V66" s="26">
        <f t="shared" si="5"/>
        <v>0.14251337728893998</v>
      </c>
      <c r="W66" s="26">
        <f t="shared" si="21"/>
        <v>0.21158019122964666</v>
      </c>
      <c r="X66" s="29">
        <f t="shared" si="39"/>
        <v>0.35846392272099331</v>
      </c>
      <c r="Y66" s="29">
        <f t="shared" si="29"/>
        <v>0.14688373149134665</v>
      </c>
      <c r="Z66" s="58">
        <f t="shared" si="30"/>
        <v>0.21595054543205333</v>
      </c>
      <c r="AA66" s="23"/>
      <c r="AB66" s="40">
        <f t="shared" ref="AB66:AB129" si="51" xml:space="preserve"> SIN((2*PI()*(U66+AC66)/41.7615737407753) + 2.043834879)</f>
        <v>0.38830170009509735</v>
      </c>
      <c r="AC66" s="40">
        <f t="shared" si="6"/>
        <v>-12.43</v>
      </c>
      <c r="AD66" s="40"/>
      <c r="AE66" s="40"/>
      <c r="AF66" s="23"/>
      <c r="AG66" s="8"/>
      <c r="AH66" s="25">
        <f t="shared" si="13"/>
        <v>-747.89214415359038</v>
      </c>
      <c r="AI66" s="25">
        <f t="shared" si="14"/>
        <v>-740.93188186346129</v>
      </c>
      <c r="AJ66" s="26">
        <f t="shared" si="48"/>
        <v>1.1230952675714285</v>
      </c>
      <c r="AK66" s="26">
        <f t="shared" si="31"/>
        <v>1.1784642062087911</v>
      </c>
      <c r="AL66" s="29">
        <f t="shared" si="40"/>
        <v>0.86128383708547007</v>
      </c>
      <c r="AM66" s="29">
        <f t="shared" si="41"/>
        <v>-0.31718036912332104</v>
      </c>
      <c r="AN66" s="58">
        <f t="shared" si="42"/>
        <v>-0.26181143048595845</v>
      </c>
      <c r="AO66" s="23"/>
      <c r="AP66" s="40">
        <f t="shared" ref="AP66:AP97" si="52" xml:space="preserve"> SIN((2*PI()*(AI66+AQ66)/125.284721222326) + 1.728475865)</f>
        <v>-0.38860618469085412</v>
      </c>
      <c r="AQ66" s="40">
        <f t="shared" si="7"/>
        <v>-53.2</v>
      </c>
      <c r="AR66" s="40"/>
      <c r="AS66" s="40"/>
      <c r="AT66" s="23"/>
    </row>
    <row r="67" spans="1:46" ht="15">
      <c r="A67" s="7">
        <v>1435000</v>
      </c>
      <c r="B67" s="7">
        <f t="shared" ref="B67:B130" si="53">-A67/1000</f>
        <v>-1435</v>
      </c>
      <c r="C67" s="6">
        <v>1.0265230670000001</v>
      </c>
      <c r="E67" s="8"/>
      <c r="F67" s="25">
        <f t="shared" si="8"/>
        <v>-1406.7969745081546</v>
      </c>
      <c r="G67" s="25">
        <f t="shared" si="9"/>
        <v>-1406.0236120314735</v>
      </c>
      <c r="H67" s="26">
        <f t="shared" si="18"/>
        <v>1.004280133</v>
      </c>
      <c r="I67" s="26">
        <f t="shared" si="19"/>
        <v>1.0085839488333332</v>
      </c>
      <c r="J67" s="29">
        <f t="shared" si="43"/>
        <v>1.0857507517777778</v>
      </c>
      <c r="K67" s="29">
        <f t="shared" si="23"/>
        <v>7.7166802944444557E-2</v>
      </c>
      <c r="L67" s="58">
        <f t="shared" si="24"/>
        <v>8.1470618777777837E-2</v>
      </c>
      <c r="M67" s="23"/>
      <c r="N67" s="40">
        <f t="shared" si="50"/>
        <v>0.44048349052929736</v>
      </c>
      <c r="O67" s="40">
        <f t="shared" si="10"/>
        <v>-5.5629999999999997</v>
      </c>
      <c r="P67" s="44"/>
      <c r="Q67" s="40"/>
      <c r="R67" s="23"/>
      <c r="T67" s="25">
        <f t="shared" si="11"/>
        <v>-1207.2694555244489</v>
      </c>
      <c r="U67" s="25">
        <f t="shared" si="12"/>
        <v>-1204.9493680944058</v>
      </c>
      <c r="V67" s="26">
        <f t="shared" ref="V67:V130" si="54">AVERAGEIFS(VADM,KyrBP,"&gt;"&amp;T67,KyrBP,"&lt;="&amp;T68)</f>
        <v>5.1646332400000008E-2</v>
      </c>
      <c r="W67" s="26">
        <f t="shared" si="21"/>
        <v>9.3854749429646667E-2</v>
      </c>
      <c r="X67" s="29">
        <f t="shared" si="39"/>
        <v>0.29069462589321549</v>
      </c>
      <c r="Y67" s="29">
        <f t="shared" si="29"/>
        <v>0.19683987646356882</v>
      </c>
      <c r="Z67" s="58">
        <f t="shared" si="30"/>
        <v>0.23904829349321549</v>
      </c>
      <c r="AA67" s="23"/>
      <c r="AB67" s="40">
        <f t="shared" si="51"/>
        <v>0.88980590738133447</v>
      </c>
      <c r="AC67" s="40">
        <f t="shared" si="6"/>
        <v>-12.43</v>
      </c>
      <c r="AD67" s="40"/>
      <c r="AE67" s="40"/>
      <c r="AF67" s="23"/>
      <c r="AG67" s="8"/>
      <c r="AH67" s="25">
        <f t="shared" si="13"/>
        <v>-733.97161957333196</v>
      </c>
      <c r="AI67" s="25">
        <f t="shared" si="14"/>
        <v>-727.01135728320287</v>
      </c>
      <c r="AJ67" s="26">
        <f t="shared" si="48"/>
        <v>1.0909122387692309</v>
      </c>
      <c r="AK67" s="26">
        <f t="shared" si="31"/>
        <v>1.0531862712802198</v>
      </c>
      <c r="AL67" s="29">
        <f t="shared" si="40"/>
        <v>0.96181189349023199</v>
      </c>
      <c r="AM67" s="29">
        <f t="shared" si="41"/>
        <v>-9.1374377789987804E-2</v>
      </c>
      <c r="AN67" s="58">
        <f t="shared" si="42"/>
        <v>-0.12910034527899894</v>
      </c>
      <c r="AO67" s="23"/>
      <c r="AP67" s="40">
        <f t="shared" si="52"/>
        <v>0.29457743218965926</v>
      </c>
      <c r="AQ67" s="40">
        <f t="shared" si="7"/>
        <v>-53.2</v>
      </c>
      <c r="AR67" s="40"/>
      <c r="AS67" s="40"/>
      <c r="AT67" s="23"/>
    </row>
    <row r="68" spans="1:46" ht="15">
      <c r="A68" s="7">
        <v>1434000</v>
      </c>
      <c r="B68" s="7">
        <f t="shared" si="53"/>
        <v>-1434</v>
      </c>
      <c r="C68" s="6">
        <v>0.94830565300000003</v>
      </c>
      <c r="E68" s="8"/>
      <c r="F68" s="25">
        <f t="shared" ref="F68:F131" si="55">F67 + 1.54672495336205</f>
        <v>-1405.2502495547926</v>
      </c>
      <c r="G68" s="25">
        <f t="shared" ref="G68:G131" si="56">G67 + 1.54672495336205</f>
        <v>-1404.4768870781115</v>
      </c>
      <c r="H68" s="26">
        <f t="shared" si="18"/>
        <v>1.3463180535000001</v>
      </c>
      <c r="I68" s="26">
        <f t="shared" si="19"/>
        <v>1.3255345511666665</v>
      </c>
      <c r="J68" s="29">
        <f t="shared" si="43"/>
        <v>1.1353266836666664</v>
      </c>
      <c r="K68" s="29">
        <f t="shared" si="23"/>
        <v>-0.19020786750000007</v>
      </c>
      <c r="L68" s="58">
        <f t="shared" si="24"/>
        <v>-0.21099136983333366</v>
      </c>
      <c r="M68" s="23"/>
      <c r="N68" s="40">
        <f t="shared" si="50"/>
        <v>0.91449939182720186</v>
      </c>
      <c r="O68" s="40">
        <f t="shared" ref="O68:O131" si="57">O67</f>
        <v>-5.5629999999999997</v>
      </c>
      <c r="P68" s="44"/>
      <c r="Q68" s="40"/>
      <c r="R68" s="23"/>
      <c r="T68" s="25">
        <f t="shared" ref="T68:T131" si="58">T67 + 4.64017486008615</f>
        <v>-1202.6292806643628</v>
      </c>
      <c r="U68" s="25">
        <f t="shared" ref="U68:U131" si="59">U67 + 4.64017486008615</f>
        <v>-1200.3091932343198</v>
      </c>
      <c r="V68" s="26">
        <f t="shared" si="54"/>
        <v>8.7404538599999998E-2</v>
      </c>
      <c r="W68" s="26">
        <f t="shared" si="21"/>
        <v>9.737086591666666E-2</v>
      </c>
      <c r="X68" s="29">
        <f t="shared" si="39"/>
        <v>0.26767678626543778</v>
      </c>
      <c r="Y68" s="29">
        <f t="shared" si="29"/>
        <v>0.17030592034877112</v>
      </c>
      <c r="Z68" s="58">
        <f t="shared" si="30"/>
        <v>0.18027224766543778</v>
      </c>
      <c r="AA68" s="23"/>
      <c r="AB68" s="40">
        <f t="shared" si="51"/>
        <v>0.97496004151271631</v>
      </c>
      <c r="AC68" s="40">
        <f t="shared" ref="AC68:AC131" si="60">AC67</f>
        <v>-12.43</v>
      </c>
      <c r="AD68" s="40"/>
      <c r="AE68" s="40"/>
      <c r="AF68" s="23"/>
      <c r="AG68" s="8"/>
      <c r="AH68" s="25">
        <f t="shared" ref="AH68:AH124" si="61">AH67 + 13.9205245802584</f>
        <v>-720.05109499307355</v>
      </c>
      <c r="AI68" s="25">
        <f t="shared" ref="AI68:AI124" si="62">AI67 + 13.9205245802584</f>
        <v>-713.09083270294445</v>
      </c>
      <c r="AJ68" s="26">
        <f t="shared" si="48"/>
        <v>0.94555130749999994</v>
      </c>
      <c r="AK68" s="26">
        <f t="shared" si="31"/>
        <v>0.93581058556593411</v>
      </c>
      <c r="AL68" s="29">
        <f t="shared" si="40"/>
        <v>1.0958478652203909</v>
      </c>
      <c r="AM68" s="29">
        <f t="shared" si="41"/>
        <v>0.1600372796544568</v>
      </c>
      <c r="AN68" s="58">
        <f t="shared" si="42"/>
        <v>0.15029655772039097</v>
      </c>
      <c r="AO68" s="23"/>
      <c r="AP68" s="40">
        <f t="shared" si="52"/>
        <v>0.83992499468514648</v>
      </c>
      <c r="AQ68" s="40">
        <f t="shared" ref="AQ68:AQ124" si="63">AQ67</f>
        <v>-53.2</v>
      </c>
      <c r="AR68" s="40"/>
      <c r="AS68" s="40"/>
      <c r="AT68" s="23"/>
    </row>
    <row r="69" spans="1:46" ht="15">
      <c r="A69" s="7">
        <v>1433000</v>
      </c>
      <c r="B69" s="7">
        <f t="shared" si="53"/>
        <v>-1433</v>
      </c>
      <c r="C69" s="6">
        <v>0.91137842700000005</v>
      </c>
      <c r="E69" s="8"/>
      <c r="F69" s="25">
        <f t="shared" si="55"/>
        <v>-1403.7035246014307</v>
      </c>
      <c r="G69" s="25">
        <f t="shared" si="56"/>
        <v>-1402.9301621247496</v>
      </c>
      <c r="H69" s="26">
        <f t="shared" si="18"/>
        <v>1.6260054669999999</v>
      </c>
      <c r="I69" s="26">
        <f t="shared" si="19"/>
        <v>1.5548240401666664</v>
      </c>
      <c r="J69" s="29">
        <f t="shared" si="43"/>
        <v>1.2213899955</v>
      </c>
      <c r="K69" s="29">
        <f t="shared" si="23"/>
        <v>-0.33343404466666637</v>
      </c>
      <c r="L69" s="58">
        <f t="shared" si="24"/>
        <v>-0.40461547149999988</v>
      </c>
      <c r="M69" s="23"/>
      <c r="N69" s="40">
        <f t="shared" si="50"/>
        <v>0.96061086416054631</v>
      </c>
      <c r="O69" s="40">
        <f t="shared" si="57"/>
        <v>-5.5629999999999997</v>
      </c>
      <c r="P69" s="44"/>
      <c r="Q69" s="40"/>
      <c r="R69" s="23"/>
      <c r="T69" s="25">
        <f t="shared" si="58"/>
        <v>-1197.9891058042767</v>
      </c>
      <c r="U69" s="25">
        <f t="shared" si="59"/>
        <v>-1195.6690183742337</v>
      </c>
      <c r="V69" s="26">
        <f t="shared" si="54"/>
        <v>0.15306172674999999</v>
      </c>
      <c r="W69" s="26">
        <f t="shared" si="21"/>
        <v>0.14588762605</v>
      </c>
      <c r="X69" s="29">
        <f t="shared" si="39"/>
        <v>0.26978597828765999</v>
      </c>
      <c r="Y69" s="29">
        <f t="shared" si="29"/>
        <v>0.12389835223765999</v>
      </c>
      <c r="Z69" s="58">
        <f t="shared" si="30"/>
        <v>0.11672425153766</v>
      </c>
      <c r="AA69" s="23"/>
      <c r="AB69" s="40">
        <f t="shared" si="51"/>
        <v>0.6039195367464133</v>
      </c>
      <c r="AC69" s="40">
        <f t="shared" si="60"/>
        <v>-12.43</v>
      </c>
      <c r="AD69" s="40"/>
      <c r="AE69" s="40"/>
      <c r="AF69" s="23"/>
      <c r="AG69" s="8"/>
      <c r="AH69" s="25">
        <f t="shared" si="61"/>
        <v>-706.13057041281513</v>
      </c>
      <c r="AI69" s="25">
        <f t="shared" si="62"/>
        <v>-699.17030812268604</v>
      </c>
      <c r="AJ69" s="26">
        <f t="shared" si="48"/>
        <v>0.77096821042857144</v>
      </c>
      <c r="AK69" s="26">
        <f t="shared" si="31"/>
        <v>0.85054644247619049</v>
      </c>
      <c r="AL69" s="29">
        <f t="shared" si="40"/>
        <v>1.1868916863791208</v>
      </c>
      <c r="AM69" s="29">
        <f t="shared" si="41"/>
        <v>0.3363452439029303</v>
      </c>
      <c r="AN69" s="58">
        <f t="shared" si="42"/>
        <v>0.41592347595054935</v>
      </c>
      <c r="AO69" s="23"/>
      <c r="AP69" s="40">
        <f t="shared" si="52"/>
        <v>0.99226231744092896</v>
      </c>
      <c r="AQ69" s="40">
        <f t="shared" si="63"/>
        <v>-53.2</v>
      </c>
      <c r="AR69" s="40"/>
      <c r="AS69" s="40"/>
      <c r="AT69" s="23"/>
    </row>
    <row r="70" spans="1:46" ht="15">
      <c r="A70" s="7">
        <v>1432000</v>
      </c>
      <c r="B70" s="7">
        <f t="shared" si="53"/>
        <v>-1432</v>
      </c>
      <c r="C70" s="6">
        <v>0.85996039999999996</v>
      </c>
      <c r="E70" s="8"/>
      <c r="F70" s="25">
        <f t="shared" si="55"/>
        <v>-1402.1567996480687</v>
      </c>
      <c r="G70" s="25">
        <f t="shared" si="56"/>
        <v>-1401.3834371713876</v>
      </c>
      <c r="H70" s="26">
        <f t="shared" ref="H70:H133" si="64">AVERAGEIFS(VADM,KyrBP,"&gt;"&amp;F70,KyrBP,"&lt;="&amp;F71)</f>
        <v>1.6921485999999999</v>
      </c>
      <c r="I70" s="26">
        <f t="shared" si="19"/>
        <v>1.6527483333333333</v>
      </c>
      <c r="J70" s="29">
        <f t="shared" si="43"/>
        <v>1.3248069437222221</v>
      </c>
      <c r="K70" s="29">
        <f t="shared" si="23"/>
        <v>-0.32794138961111119</v>
      </c>
      <c r="L70" s="58">
        <f t="shared" si="24"/>
        <v>-0.36734165627777782</v>
      </c>
      <c r="M70" s="23"/>
      <c r="N70" s="40">
        <f t="shared" si="50"/>
        <v>0.55724183715262854</v>
      </c>
      <c r="O70" s="40">
        <f t="shared" si="57"/>
        <v>-5.5629999999999997</v>
      </c>
      <c r="P70" s="44"/>
      <c r="Q70" s="40"/>
      <c r="R70" s="23"/>
      <c r="T70" s="25">
        <f t="shared" si="58"/>
        <v>-1193.3489309441907</v>
      </c>
      <c r="U70" s="25">
        <f t="shared" si="59"/>
        <v>-1191.0288435141476</v>
      </c>
      <c r="V70" s="26">
        <f t="shared" si="54"/>
        <v>0.1971966128</v>
      </c>
      <c r="W70" s="26">
        <f t="shared" si="21"/>
        <v>0.19587861209999999</v>
      </c>
      <c r="X70" s="29">
        <f t="shared" si="39"/>
        <v>0.29651195192654889</v>
      </c>
      <c r="Y70" s="29">
        <f t="shared" si="29"/>
        <v>0.1006333398265489</v>
      </c>
      <c r="Z70" s="58">
        <f t="shared" si="30"/>
        <v>9.9315339126548885E-2</v>
      </c>
      <c r="AA70" s="23"/>
      <c r="AB70" s="40">
        <f t="shared" si="51"/>
        <v>-4.9701631081549937E-2</v>
      </c>
      <c r="AC70" s="40">
        <f t="shared" si="60"/>
        <v>-12.43</v>
      </c>
      <c r="AD70" s="40"/>
      <c r="AE70" s="40"/>
      <c r="AF70" s="23"/>
      <c r="AG70" s="8"/>
      <c r="AH70" s="25">
        <f t="shared" si="61"/>
        <v>-692.21004583255672</v>
      </c>
      <c r="AI70" s="25">
        <f t="shared" si="62"/>
        <v>-685.24978354242762</v>
      </c>
      <c r="AJ70" s="26">
        <f t="shared" si="48"/>
        <v>0.83511980950000009</v>
      </c>
      <c r="AK70" s="26">
        <f t="shared" si="31"/>
        <v>1.0436524231428572</v>
      </c>
      <c r="AL70" s="29">
        <f t="shared" si="40"/>
        <v>1.1705466389822954</v>
      </c>
      <c r="AM70" s="29">
        <f t="shared" si="41"/>
        <v>0.12689421583943816</v>
      </c>
      <c r="AN70" s="58">
        <f t="shared" si="42"/>
        <v>0.3354268294822953</v>
      </c>
      <c r="AO70" s="23"/>
      <c r="AP70" s="40">
        <f t="shared" si="52"/>
        <v>0.68030907409882568</v>
      </c>
      <c r="AQ70" s="40">
        <f t="shared" si="63"/>
        <v>-53.2</v>
      </c>
      <c r="AR70" s="40"/>
      <c r="AS70" s="40"/>
      <c r="AT70" s="23"/>
    </row>
    <row r="71" spans="1:46" ht="15">
      <c r="A71" s="7">
        <v>1431000</v>
      </c>
      <c r="B71" s="7">
        <f t="shared" si="53"/>
        <v>-1431</v>
      </c>
      <c r="C71" s="6">
        <v>0.90151738699999995</v>
      </c>
      <c r="E71" s="8"/>
      <c r="F71" s="25">
        <f t="shared" si="55"/>
        <v>-1400.6100746947068</v>
      </c>
      <c r="G71" s="25">
        <f t="shared" si="56"/>
        <v>-1399.8367122180257</v>
      </c>
      <c r="H71" s="26">
        <f t="shared" si="64"/>
        <v>1.640090933</v>
      </c>
      <c r="I71" s="26">
        <f t="shared" si="19"/>
        <v>1.5693603776666667</v>
      </c>
      <c r="J71" s="29">
        <f t="shared" si="43"/>
        <v>1.4001763814999997</v>
      </c>
      <c r="K71" s="29">
        <f t="shared" si="23"/>
        <v>-0.16918399616666702</v>
      </c>
      <c r="L71" s="58">
        <f t="shared" si="24"/>
        <v>-0.23991455150000029</v>
      </c>
      <c r="M71" s="23"/>
      <c r="N71" s="40">
        <f t="shared" si="50"/>
        <v>-0.10686683851217244</v>
      </c>
      <c r="O71" s="40">
        <f t="shared" si="57"/>
        <v>-5.5629999999999997</v>
      </c>
      <c r="P71" s="44"/>
      <c r="Q71" s="40"/>
      <c r="R71" s="23"/>
      <c r="T71" s="25">
        <f t="shared" si="58"/>
        <v>-1188.7087560841046</v>
      </c>
      <c r="U71" s="25">
        <f t="shared" si="59"/>
        <v>-1186.3886686540616</v>
      </c>
      <c r="V71" s="26">
        <f t="shared" si="54"/>
        <v>0.23737749674999997</v>
      </c>
      <c r="W71" s="26">
        <f t="shared" si="21"/>
        <v>0.2970795653833333</v>
      </c>
      <c r="X71" s="29">
        <f t="shared" si="39"/>
        <v>0.37549172153888893</v>
      </c>
      <c r="Y71" s="29">
        <f t="shared" si="29"/>
        <v>7.8412156155555635E-2</v>
      </c>
      <c r="Z71" s="58">
        <f t="shared" si="30"/>
        <v>0.13811422478888896</v>
      </c>
      <c r="AA71" s="23"/>
      <c r="AB71" s="40">
        <f t="shared" si="51"/>
        <v>-0.68006685335435579</v>
      </c>
      <c r="AC71" s="40">
        <f t="shared" si="60"/>
        <v>-12.43</v>
      </c>
      <c r="AD71" s="40"/>
      <c r="AE71" s="40"/>
      <c r="AF71" s="23"/>
      <c r="AG71" s="8"/>
      <c r="AH71" s="25">
        <f t="shared" si="61"/>
        <v>-678.2895212522983</v>
      </c>
      <c r="AI71" s="25">
        <f t="shared" si="62"/>
        <v>-671.32925896216921</v>
      </c>
      <c r="AJ71" s="26">
        <f t="shared" si="48"/>
        <v>1.5248692495</v>
      </c>
      <c r="AK71" s="26">
        <f t="shared" si="31"/>
        <v>1.3814133593333333</v>
      </c>
      <c r="AL71" s="29">
        <f t="shared" si="40"/>
        <v>1.143779330315629</v>
      </c>
      <c r="AM71" s="29">
        <f t="shared" si="41"/>
        <v>-0.23763402901770436</v>
      </c>
      <c r="AN71" s="58">
        <f t="shared" si="42"/>
        <v>-0.38108991918437107</v>
      </c>
      <c r="AO71" s="23"/>
      <c r="AP71" s="40">
        <f t="shared" si="52"/>
        <v>5.0031654192715949E-2</v>
      </c>
      <c r="AQ71" s="40">
        <f t="shared" si="63"/>
        <v>-53.2</v>
      </c>
      <c r="AR71" s="40"/>
      <c r="AS71" s="40"/>
      <c r="AT71" s="23"/>
    </row>
    <row r="72" spans="1:46" ht="15">
      <c r="A72" s="7">
        <v>1430000</v>
      </c>
      <c r="B72" s="7">
        <f t="shared" si="53"/>
        <v>-1430</v>
      </c>
      <c r="C72" s="6">
        <v>1.05238772</v>
      </c>
      <c r="E72" s="8"/>
      <c r="F72" s="25">
        <f t="shared" si="55"/>
        <v>-1399.0633497413448</v>
      </c>
      <c r="G72" s="25">
        <f t="shared" si="56"/>
        <v>-1398.2899872646638</v>
      </c>
      <c r="H72" s="26">
        <f t="shared" si="64"/>
        <v>1.3758416</v>
      </c>
      <c r="I72" s="26">
        <f t="shared" ref="I72:I135" si="65">AVERAGE(H71:H73)</f>
        <v>1.4334028243333332</v>
      </c>
      <c r="J72" s="29">
        <f t="shared" si="43"/>
        <v>1.441391418611111</v>
      </c>
      <c r="K72" s="29">
        <f t="shared" si="23"/>
        <v>7.9885942777777608E-3</v>
      </c>
      <c r="L72" s="58">
        <f t="shared" si="24"/>
        <v>6.5549818611110977E-2</v>
      </c>
      <c r="M72" s="23"/>
      <c r="N72" s="40">
        <f t="shared" si="50"/>
        <v>-0.7209713327445163</v>
      </c>
      <c r="O72" s="40">
        <f t="shared" si="57"/>
        <v>-5.5629999999999997</v>
      </c>
      <c r="P72" s="44"/>
      <c r="Q72" s="40"/>
      <c r="R72" s="23"/>
      <c r="T72" s="25">
        <f t="shared" si="58"/>
        <v>-1184.0685812240185</v>
      </c>
      <c r="U72" s="25">
        <f t="shared" si="59"/>
        <v>-1181.7484937939755</v>
      </c>
      <c r="V72" s="26">
        <f t="shared" si="54"/>
        <v>0.45666458659999998</v>
      </c>
      <c r="W72" s="26">
        <f t="shared" si="21"/>
        <v>0.45189011758333336</v>
      </c>
      <c r="X72" s="29">
        <f t="shared" si="39"/>
        <v>0.50295246533888893</v>
      </c>
      <c r="Y72" s="29">
        <f t="shared" si="29"/>
        <v>5.106234775555557E-2</v>
      </c>
      <c r="Z72" s="58">
        <f t="shared" si="30"/>
        <v>4.6287878738888955E-2</v>
      </c>
      <c r="AA72" s="23"/>
      <c r="AB72" s="40">
        <f t="shared" si="51"/>
        <v>-0.99222123684148966</v>
      </c>
      <c r="AC72" s="40">
        <f t="shared" si="60"/>
        <v>-12.43</v>
      </c>
      <c r="AD72" s="40"/>
      <c r="AE72" s="40"/>
      <c r="AF72" s="23"/>
      <c r="AG72" s="8"/>
      <c r="AH72" s="25">
        <f t="shared" si="61"/>
        <v>-664.36899667203988</v>
      </c>
      <c r="AI72" s="25">
        <f t="shared" si="62"/>
        <v>-657.40873438191079</v>
      </c>
      <c r="AJ72" s="26">
        <f t="shared" si="48"/>
        <v>1.7842510190000003</v>
      </c>
      <c r="AK72" s="26">
        <f t="shared" si="31"/>
        <v>1.5316644104523809</v>
      </c>
      <c r="AL72" s="29">
        <f t="shared" si="40"/>
        <v>1.1461203600714287</v>
      </c>
      <c r="AM72" s="29">
        <f t="shared" si="41"/>
        <v>-0.38554405038095219</v>
      </c>
      <c r="AN72" s="58">
        <f t="shared" si="42"/>
        <v>-0.63813065892857157</v>
      </c>
      <c r="AO72" s="23"/>
      <c r="AP72" s="40">
        <f t="shared" si="52"/>
        <v>-0.60365613275006491</v>
      </c>
      <c r="AQ72" s="40">
        <f t="shared" si="63"/>
        <v>-53.2</v>
      </c>
      <c r="AR72" s="40"/>
      <c r="AS72" s="40"/>
      <c r="AT72" s="23"/>
    </row>
    <row r="73" spans="1:46" ht="15">
      <c r="A73" s="7">
        <v>1429000</v>
      </c>
      <c r="B73" s="7">
        <f t="shared" si="53"/>
        <v>-1429</v>
      </c>
      <c r="C73" s="6">
        <v>0.864177733</v>
      </c>
      <c r="E73" s="8"/>
      <c r="F73" s="25">
        <f t="shared" si="55"/>
        <v>-1397.5166247879829</v>
      </c>
      <c r="G73" s="25">
        <f t="shared" si="56"/>
        <v>-1396.7432623113018</v>
      </c>
      <c r="H73" s="26">
        <f t="shared" si="64"/>
        <v>1.2842759399999999</v>
      </c>
      <c r="I73" s="26">
        <f t="shared" si="65"/>
        <v>1.3130885489999999</v>
      </c>
      <c r="J73" s="29">
        <f t="shared" si="43"/>
        <v>1.4317391875000001</v>
      </c>
      <c r="K73" s="29">
        <f t="shared" si="23"/>
        <v>0.11865063850000013</v>
      </c>
      <c r="L73" s="58">
        <f t="shared" si="24"/>
        <v>0.14746324750000017</v>
      </c>
      <c r="M73" s="23"/>
      <c r="N73" s="40">
        <f t="shared" si="50"/>
        <v>-0.99772532768186706</v>
      </c>
      <c r="O73" s="40">
        <f t="shared" si="57"/>
        <v>-5.5629999999999997</v>
      </c>
      <c r="P73" s="44"/>
      <c r="Q73" s="40"/>
      <c r="R73" s="23"/>
      <c r="T73" s="25">
        <f t="shared" si="58"/>
        <v>-1179.4284063639325</v>
      </c>
      <c r="U73" s="25">
        <f t="shared" si="59"/>
        <v>-1177.1083189338894</v>
      </c>
      <c r="V73" s="26">
        <f t="shared" si="54"/>
        <v>0.66162826940000008</v>
      </c>
      <c r="W73" s="26">
        <f t="shared" si="21"/>
        <v>0.5998024942500001</v>
      </c>
      <c r="X73" s="29">
        <f t="shared" si="39"/>
        <v>0.60823116330000004</v>
      </c>
      <c r="Y73" s="29">
        <f t="shared" si="29"/>
        <v>8.4286690499999484E-3</v>
      </c>
      <c r="Z73" s="58">
        <f t="shared" si="30"/>
        <v>-5.3397106100000036E-2</v>
      </c>
      <c r="AA73" s="23"/>
      <c r="AB73" s="40">
        <f t="shared" si="51"/>
        <v>-0.84010427629978845</v>
      </c>
      <c r="AC73" s="40">
        <f t="shared" si="60"/>
        <v>-12.43</v>
      </c>
      <c r="AD73" s="40"/>
      <c r="AE73" s="40"/>
      <c r="AF73" s="23"/>
      <c r="AG73" s="8"/>
      <c r="AH73" s="25">
        <f t="shared" si="61"/>
        <v>-650.44847209178147</v>
      </c>
      <c r="AI73" s="25">
        <f t="shared" si="62"/>
        <v>-643.48820980165237</v>
      </c>
      <c r="AJ73" s="26">
        <f t="shared" si="48"/>
        <v>1.2858729628571428</v>
      </c>
      <c r="AK73" s="26">
        <f t="shared" si="31"/>
        <v>1.4148012225238096</v>
      </c>
      <c r="AL73" s="29">
        <f t="shared" si="40"/>
        <v>1.1179202903492065</v>
      </c>
      <c r="AM73" s="29">
        <f t="shared" si="41"/>
        <v>-0.2968809321746031</v>
      </c>
      <c r="AN73" s="58">
        <f t="shared" si="42"/>
        <v>-0.16795267250793633</v>
      </c>
      <c r="AO73" s="23"/>
      <c r="AP73" s="40">
        <f t="shared" si="52"/>
        <v>-0.97488650628847529</v>
      </c>
      <c r="AQ73" s="40">
        <f t="shared" si="63"/>
        <v>-53.2</v>
      </c>
      <c r="AR73" s="40"/>
      <c r="AS73" s="40"/>
      <c r="AT73" s="23"/>
    </row>
    <row r="74" spans="1:46" ht="15">
      <c r="A74" s="7">
        <v>1428000</v>
      </c>
      <c r="B74" s="7">
        <f t="shared" si="53"/>
        <v>-1428</v>
      </c>
      <c r="C74" s="6">
        <v>0.69652175999999999</v>
      </c>
      <c r="E74" s="8"/>
      <c r="F74" s="25">
        <f t="shared" si="55"/>
        <v>-1395.9698998346209</v>
      </c>
      <c r="G74" s="25">
        <f t="shared" si="56"/>
        <v>-1395.1965373579399</v>
      </c>
      <c r="H74" s="26">
        <f t="shared" si="64"/>
        <v>1.2791481069999999</v>
      </c>
      <c r="I74" s="26">
        <f t="shared" si="65"/>
        <v>1.3056342156666665</v>
      </c>
      <c r="J74" s="29">
        <f t="shared" si="43"/>
        <v>1.3844451756111114</v>
      </c>
      <c r="K74" s="29">
        <f t="shared" si="23"/>
        <v>7.8810959944444869E-2</v>
      </c>
      <c r="L74" s="58">
        <f t="shared" si="24"/>
        <v>0.10529706861111143</v>
      </c>
      <c r="M74" s="23"/>
      <c r="N74" s="40">
        <f t="shared" si="50"/>
        <v>-0.80763255331517192</v>
      </c>
      <c r="O74" s="40">
        <f t="shared" si="57"/>
        <v>-5.5629999999999997</v>
      </c>
      <c r="P74" s="44"/>
      <c r="Q74" s="40"/>
      <c r="R74" s="23"/>
      <c r="T74" s="25">
        <f t="shared" si="58"/>
        <v>-1174.7882315038464</v>
      </c>
      <c r="U74" s="25">
        <f t="shared" si="59"/>
        <v>-1172.4681440738034</v>
      </c>
      <c r="V74" s="26">
        <f t="shared" si="54"/>
        <v>0.68111462675000012</v>
      </c>
      <c r="W74" s="26">
        <f t="shared" ref="W74:W137" si="66">AVERAGE(V73:V75)</f>
        <v>0.73202473331666662</v>
      </c>
      <c r="X74" s="29">
        <f t="shared" si="39"/>
        <v>0.67283706508333341</v>
      </c>
      <c r="Y74" s="29">
        <f t="shared" si="29"/>
        <v>-5.9187668233333213E-2</v>
      </c>
      <c r="Z74" s="58">
        <f t="shared" si="30"/>
        <v>-8.2775616666667107E-3</v>
      </c>
      <c r="AA74" s="23"/>
      <c r="AB74" s="40">
        <f t="shared" si="51"/>
        <v>-0.29489318815838639</v>
      </c>
      <c r="AC74" s="40">
        <f t="shared" si="60"/>
        <v>-12.43</v>
      </c>
      <c r="AD74" s="40"/>
      <c r="AE74" s="40"/>
      <c r="AF74" s="23"/>
      <c r="AG74" s="8"/>
      <c r="AH74" s="25">
        <f t="shared" si="61"/>
        <v>-636.52794751152305</v>
      </c>
      <c r="AI74" s="25">
        <f t="shared" si="62"/>
        <v>-629.56768522139396</v>
      </c>
      <c r="AJ74" s="26">
        <f t="shared" si="48"/>
        <v>1.1742796857142859</v>
      </c>
      <c r="AK74" s="26">
        <f t="shared" si="31"/>
        <v>1.1141140460476191</v>
      </c>
      <c r="AL74" s="29">
        <f t="shared" si="40"/>
        <v>1.1795464562777778</v>
      </c>
      <c r="AM74" s="29">
        <f t="shared" si="41"/>
        <v>6.5432410230158666E-2</v>
      </c>
      <c r="AN74" s="58">
        <f t="shared" si="42"/>
        <v>5.266770563491896E-3</v>
      </c>
      <c r="AO74" s="23"/>
      <c r="AP74" s="40">
        <f t="shared" si="52"/>
        <v>-0.88995664887785841</v>
      </c>
      <c r="AQ74" s="40">
        <f t="shared" si="63"/>
        <v>-53.2</v>
      </c>
      <c r="AR74" s="40"/>
      <c r="AS74" s="40"/>
      <c r="AT74" s="23"/>
    </row>
    <row r="75" spans="1:46" ht="15">
      <c r="A75" s="7">
        <v>1427000</v>
      </c>
      <c r="B75" s="7">
        <f t="shared" si="53"/>
        <v>-1427</v>
      </c>
      <c r="C75" s="6">
        <v>0.72377064000000002</v>
      </c>
      <c r="E75" s="8"/>
      <c r="F75" s="25">
        <f t="shared" si="55"/>
        <v>-1394.423174881259</v>
      </c>
      <c r="G75" s="25">
        <f t="shared" si="56"/>
        <v>-1393.6498124045779</v>
      </c>
      <c r="H75" s="26">
        <f t="shared" si="64"/>
        <v>1.3534785999999999</v>
      </c>
      <c r="I75" s="26">
        <f t="shared" si="65"/>
        <v>1.3359473913333335</v>
      </c>
      <c r="J75" s="29">
        <f t="shared" si="43"/>
        <v>1.341206906</v>
      </c>
      <c r="K75" s="29">
        <f t="shared" ref="K75:K138" si="67">J75-I75</f>
        <v>5.2595146666665205E-3</v>
      </c>
      <c r="L75" s="58">
        <f t="shared" ref="L75:L138" si="68">J75-H75</f>
        <v>-1.2271693999999833E-2</v>
      </c>
      <c r="M75" s="23"/>
      <c r="N75" s="40">
        <f t="shared" si="50"/>
        <v>-0.23963953141630698</v>
      </c>
      <c r="O75" s="40">
        <f t="shared" si="57"/>
        <v>-5.5629999999999997</v>
      </c>
      <c r="P75" s="44"/>
      <c r="Q75" s="40"/>
      <c r="R75" s="23"/>
      <c r="T75" s="25">
        <f t="shared" si="58"/>
        <v>-1170.1480566437604</v>
      </c>
      <c r="U75" s="25">
        <f t="shared" si="59"/>
        <v>-1167.8279692137173</v>
      </c>
      <c r="V75" s="26">
        <f t="shared" si="54"/>
        <v>0.85333130379999989</v>
      </c>
      <c r="W75" s="26">
        <f t="shared" si="66"/>
        <v>0.91107965238333344</v>
      </c>
      <c r="X75" s="29">
        <f t="shared" si="39"/>
        <v>0.77273035937222234</v>
      </c>
      <c r="Y75" s="29">
        <f t="shared" si="29"/>
        <v>-0.1383492930111111</v>
      </c>
      <c r="Z75" s="58">
        <f t="shared" si="30"/>
        <v>-8.0600944427777543E-2</v>
      </c>
      <c r="AA75" s="23"/>
      <c r="AB75" s="40">
        <f t="shared" si="51"/>
        <v>0.38830170009502507</v>
      </c>
      <c r="AC75" s="40">
        <f t="shared" si="60"/>
        <v>-12.43</v>
      </c>
      <c r="AD75" s="40"/>
      <c r="AE75" s="40"/>
      <c r="AF75" s="23"/>
      <c r="AG75" s="8"/>
      <c r="AH75" s="25">
        <f t="shared" si="61"/>
        <v>-622.60742293126464</v>
      </c>
      <c r="AI75" s="25">
        <f t="shared" si="62"/>
        <v>-615.64716064113554</v>
      </c>
      <c r="AJ75" s="26">
        <f t="shared" ref="AJ75:AJ106" si="69">AVERAGEIFS(VADM,KyrBP,"&gt;"&amp;AH75,KyrBP,"&lt;"&amp;AH76)</f>
        <v>0.88218948957142873</v>
      </c>
      <c r="AK75" s="26">
        <f t="shared" si="31"/>
        <v>1.0561502272857144</v>
      </c>
      <c r="AL75" s="29">
        <f t="shared" si="40"/>
        <v>1.1883762564700853</v>
      </c>
      <c r="AM75" s="29">
        <f t="shared" si="41"/>
        <v>0.13222602918437087</v>
      </c>
      <c r="AN75" s="58">
        <f t="shared" si="42"/>
        <v>0.30618676689865654</v>
      </c>
      <c r="AO75" s="23"/>
      <c r="AP75" s="40">
        <f t="shared" si="52"/>
        <v>-0.38860618469086744</v>
      </c>
      <c r="AQ75" s="40">
        <f t="shared" si="63"/>
        <v>-53.2</v>
      </c>
      <c r="AR75" s="40"/>
      <c r="AS75" s="40"/>
      <c r="AT75" s="23"/>
    </row>
    <row r="76" spans="1:46" ht="15">
      <c r="A76" s="7">
        <v>1426000</v>
      </c>
      <c r="B76" s="7">
        <f t="shared" si="53"/>
        <v>-1426</v>
      </c>
      <c r="C76" s="6">
        <v>0.73892046700000003</v>
      </c>
      <c r="E76" s="8"/>
      <c r="F76" s="25">
        <f t="shared" si="55"/>
        <v>-1392.8764499278971</v>
      </c>
      <c r="G76" s="25">
        <f t="shared" si="56"/>
        <v>-1392.103087451216</v>
      </c>
      <c r="H76" s="26">
        <f t="shared" si="64"/>
        <v>1.3752154670000001</v>
      </c>
      <c r="I76" s="26">
        <f t="shared" si="65"/>
        <v>1.3293806801666668</v>
      </c>
      <c r="J76" s="29">
        <f t="shared" si="43"/>
        <v>1.3096308171111111</v>
      </c>
      <c r="K76" s="29">
        <f t="shared" si="67"/>
        <v>-1.9749863055555705E-2</v>
      </c>
      <c r="L76" s="58">
        <f t="shared" si="68"/>
        <v>-6.5584649888889013E-2</v>
      </c>
      <c r="M76" s="23"/>
      <c r="N76" s="40">
        <f t="shared" si="50"/>
        <v>0.44048349052897179</v>
      </c>
      <c r="O76" s="40">
        <f t="shared" si="57"/>
        <v>-5.5629999999999997</v>
      </c>
      <c r="P76" s="44"/>
      <c r="Q76" s="40"/>
      <c r="R76" s="23"/>
      <c r="T76" s="25">
        <f t="shared" si="58"/>
        <v>-1165.5078817836743</v>
      </c>
      <c r="U76" s="25">
        <f t="shared" si="59"/>
        <v>-1163.1877943536313</v>
      </c>
      <c r="V76" s="26">
        <f t="shared" si="54"/>
        <v>1.1987930266000002</v>
      </c>
      <c r="W76" s="26">
        <f t="shared" si="66"/>
        <v>1.0290123835499998</v>
      </c>
      <c r="X76" s="29">
        <f t="shared" si="39"/>
        <v>0.95266918195555561</v>
      </c>
      <c r="Y76" s="29">
        <f t="shared" si="29"/>
        <v>-7.6343201594444188E-2</v>
      </c>
      <c r="Z76" s="58">
        <f t="shared" si="30"/>
        <v>-0.24612384464444459</v>
      </c>
      <c r="AA76" s="23"/>
      <c r="AB76" s="40">
        <f t="shared" si="51"/>
        <v>0.88980590738127274</v>
      </c>
      <c r="AC76" s="40">
        <f t="shared" si="60"/>
        <v>-12.43</v>
      </c>
      <c r="AD76" s="40"/>
      <c r="AE76" s="40"/>
      <c r="AF76" s="23"/>
      <c r="AG76" s="8"/>
      <c r="AH76" s="25">
        <f t="shared" si="61"/>
        <v>-608.68689835100622</v>
      </c>
      <c r="AI76" s="25">
        <f t="shared" si="62"/>
        <v>-601.72663606087713</v>
      </c>
      <c r="AJ76" s="26">
        <f t="shared" si="69"/>
        <v>1.1119815065714287</v>
      </c>
      <c r="AK76" s="26">
        <f t="shared" si="31"/>
        <v>0.89530722538095253</v>
      </c>
      <c r="AL76" s="29">
        <f t="shared" si="40"/>
        <v>1.0991843767875458</v>
      </c>
      <c r="AM76" s="29">
        <f t="shared" si="41"/>
        <v>0.20387715140659324</v>
      </c>
      <c r="AN76" s="58">
        <f t="shared" si="42"/>
        <v>-1.2797129783882921E-2</v>
      </c>
      <c r="AO76" s="23"/>
      <c r="AP76" s="40">
        <f t="shared" si="52"/>
        <v>0.29457743218964544</v>
      </c>
      <c r="AQ76" s="40">
        <f t="shared" si="63"/>
        <v>-53.2</v>
      </c>
      <c r="AR76" s="40"/>
      <c r="AS76" s="40"/>
      <c r="AT76" s="23"/>
    </row>
    <row r="77" spans="1:46" ht="15">
      <c r="A77" s="7">
        <v>1425000</v>
      </c>
      <c r="B77" s="7">
        <f t="shared" si="53"/>
        <v>-1425</v>
      </c>
      <c r="C77" s="6">
        <v>0.86834703999999996</v>
      </c>
      <c r="E77" s="8"/>
      <c r="F77" s="25">
        <f t="shared" si="55"/>
        <v>-1391.3297249745351</v>
      </c>
      <c r="G77" s="25">
        <f t="shared" si="56"/>
        <v>-1390.556362497854</v>
      </c>
      <c r="H77" s="26">
        <f t="shared" si="64"/>
        <v>1.2594479734999999</v>
      </c>
      <c r="I77" s="26">
        <f t="shared" si="65"/>
        <v>1.2783409335</v>
      </c>
      <c r="J77" s="29">
        <f t="shared" si="43"/>
        <v>1.299931508222222</v>
      </c>
      <c r="K77" s="29">
        <f t="shared" si="67"/>
        <v>2.1590574722222033E-2</v>
      </c>
      <c r="L77" s="58">
        <f t="shared" si="68"/>
        <v>4.0483534722222103E-2</v>
      </c>
      <c r="M77" s="23"/>
      <c r="N77" s="40">
        <f t="shared" si="50"/>
        <v>0.9144993918270552</v>
      </c>
      <c r="O77" s="40">
        <f t="shared" si="57"/>
        <v>-5.5629999999999997</v>
      </c>
      <c r="P77" s="44"/>
      <c r="Q77" s="40"/>
      <c r="R77" s="23"/>
      <c r="T77" s="25">
        <f t="shared" si="58"/>
        <v>-1160.8677069235882</v>
      </c>
      <c r="U77" s="25">
        <f t="shared" si="59"/>
        <v>-1158.5476194935452</v>
      </c>
      <c r="V77" s="26">
        <f t="shared" si="54"/>
        <v>1.0349128202499998</v>
      </c>
      <c r="W77" s="26">
        <f t="shared" si="66"/>
        <v>0.98940689654999991</v>
      </c>
      <c r="X77" s="29">
        <f t="shared" si="39"/>
        <v>1.0543836243333333</v>
      </c>
      <c r="Y77" s="29">
        <f t="shared" ref="Y77:Y140" si="70">X77-W77</f>
        <v>6.497672778333341E-2</v>
      </c>
      <c r="Z77" s="58">
        <f t="shared" ref="Z77:Z140" si="71">X77-V77</f>
        <v>1.947080408333357E-2</v>
      </c>
      <c r="AA77" s="23"/>
      <c r="AB77" s="40">
        <f t="shared" si="51"/>
        <v>0.9749600415127464</v>
      </c>
      <c r="AC77" s="40">
        <f t="shared" si="60"/>
        <v>-12.43</v>
      </c>
      <c r="AD77" s="40"/>
      <c r="AE77" s="40"/>
      <c r="AF77" s="23"/>
      <c r="AG77" s="8"/>
      <c r="AH77" s="25">
        <f t="shared" si="61"/>
        <v>-594.7663737707478</v>
      </c>
      <c r="AI77" s="25">
        <f t="shared" si="62"/>
        <v>-587.80611148061871</v>
      </c>
      <c r="AJ77" s="26">
        <f t="shared" si="69"/>
        <v>0.69175068000000006</v>
      </c>
      <c r="AK77" s="26">
        <f t="shared" si="31"/>
        <v>1.0431119634523809</v>
      </c>
      <c r="AL77" s="29">
        <f t="shared" si="40"/>
        <v>0.96657203531929192</v>
      </c>
      <c r="AM77" s="29">
        <f t="shared" si="41"/>
        <v>-7.6539928133088964E-2</v>
      </c>
      <c r="AN77" s="58">
        <f t="shared" si="42"/>
        <v>0.27482135531929186</v>
      </c>
      <c r="AO77" s="23"/>
      <c r="AP77" s="40">
        <f t="shared" si="52"/>
        <v>0.8399249946851387</v>
      </c>
      <c r="AQ77" s="40">
        <f t="shared" si="63"/>
        <v>-53.2</v>
      </c>
      <c r="AR77" s="40"/>
      <c r="AS77" s="40"/>
      <c r="AT77" s="23"/>
    </row>
    <row r="78" spans="1:46" ht="15">
      <c r="A78" s="7">
        <v>1424000</v>
      </c>
      <c r="B78" s="7">
        <f t="shared" si="53"/>
        <v>-1424</v>
      </c>
      <c r="C78" s="6">
        <v>0.91594918700000005</v>
      </c>
      <c r="E78" s="8"/>
      <c r="F78" s="25">
        <f t="shared" si="55"/>
        <v>-1389.7830000211732</v>
      </c>
      <c r="G78" s="25">
        <f t="shared" si="56"/>
        <v>-1389.0096375444921</v>
      </c>
      <c r="H78" s="26">
        <f t="shared" si="64"/>
        <v>1.20035936</v>
      </c>
      <c r="I78" s="26">
        <f t="shared" si="65"/>
        <v>1.2542705023333334</v>
      </c>
      <c r="J78" s="29">
        <f t="shared" si="43"/>
        <v>1.298466934111111</v>
      </c>
      <c r="K78" s="29">
        <f t="shared" si="67"/>
        <v>4.4196431777777656E-2</v>
      </c>
      <c r="L78" s="58">
        <f t="shared" si="68"/>
        <v>9.810757411111104E-2</v>
      </c>
      <c r="M78" s="23"/>
      <c r="N78" s="40">
        <f t="shared" si="50"/>
        <v>0.960610864160647</v>
      </c>
      <c r="O78" s="40">
        <f t="shared" si="57"/>
        <v>-5.5629999999999997</v>
      </c>
      <c r="P78" s="44"/>
      <c r="Q78" s="40"/>
      <c r="R78" s="23"/>
      <c r="T78" s="25">
        <f t="shared" si="58"/>
        <v>-1156.2275320635022</v>
      </c>
      <c r="U78" s="25">
        <f t="shared" si="59"/>
        <v>-1153.9074446334591</v>
      </c>
      <c r="V78" s="26">
        <f t="shared" si="54"/>
        <v>0.73451484280000001</v>
      </c>
      <c r="W78" s="26">
        <f t="shared" si="66"/>
        <v>0.95522130814999995</v>
      </c>
      <c r="X78" s="29">
        <f t="shared" si="39"/>
        <v>1.1283448884833334</v>
      </c>
      <c r="Y78" s="29">
        <f t="shared" si="70"/>
        <v>0.17312358033333342</v>
      </c>
      <c r="Z78" s="58">
        <f t="shared" si="71"/>
        <v>0.39383004568333335</v>
      </c>
      <c r="AA78" s="23"/>
      <c r="AB78" s="40">
        <f t="shared" si="51"/>
        <v>0.60391953674649845</v>
      </c>
      <c r="AC78" s="40">
        <f t="shared" si="60"/>
        <v>-12.43</v>
      </c>
      <c r="AD78" s="40"/>
      <c r="AE78" s="40"/>
      <c r="AF78" s="23"/>
      <c r="AG78" s="8"/>
      <c r="AH78" s="25">
        <f t="shared" si="61"/>
        <v>-580.84584919048939</v>
      </c>
      <c r="AI78" s="25">
        <f t="shared" si="62"/>
        <v>-573.88558690036029</v>
      </c>
      <c r="AJ78" s="26">
        <f t="shared" si="69"/>
        <v>1.325603703785714</v>
      </c>
      <c r="AK78" s="26">
        <f t="shared" si="31"/>
        <v>0.97731413167216108</v>
      </c>
      <c r="AL78" s="29">
        <f t="shared" si="40"/>
        <v>0.92755850060500622</v>
      </c>
      <c r="AM78" s="29">
        <f t="shared" si="41"/>
        <v>-4.975563106715486E-2</v>
      </c>
      <c r="AN78" s="58">
        <f t="shared" si="42"/>
        <v>-0.3980452031807078</v>
      </c>
      <c r="AO78" s="23"/>
      <c r="AP78" s="40">
        <f t="shared" si="52"/>
        <v>0.99226231744093119</v>
      </c>
      <c r="AQ78" s="40">
        <f t="shared" si="63"/>
        <v>-53.2</v>
      </c>
      <c r="AR78" s="40"/>
      <c r="AS78" s="40"/>
      <c r="AT78" s="23"/>
    </row>
    <row r="79" spans="1:46" ht="15">
      <c r="A79" s="7">
        <v>1423000</v>
      </c>
      <c r="B79" s="7">
        <f t="shared" si="53"/>
        <v>-1423</v>
      </c>
      <c r="C79" s="6">
        <v>0.980681947</v>
      </c>
      <c r="E79" s="8"/>
      <c r="F79" s="25">
        <f t="shared" si="55"/>
        <v>-1388.2362750678112</v>
      </c>
      <c r="G79" s="25">
        <f t="shared" si="56"/>
        <v>-1387.4629125911301</v>
      </c>
      <c r="H79" s="26">
        <f t="shared" si="64"/>
        <v>1.3030041735000002</v>
      </c>
      <c r="I79" s="26">
        <f t="shared" si="65"/>
        <v>1.2864232221666667</v>
      </c>
      <c r="J79" s="29">
        <f t="shared" si="43"/>
        <v>1.2733775829999998</v>
      </c>
      <c r="K79" s="29">
        <f t="shared" si="67"/>
        <v>-1.30456391666669E-2</v>
      </c>
      <c r="L79" s="58">
        <f t="shared" si="68"/>
        <v>-2.9626590500000383E-2</v>
      </c>
      <c r="M79" s="23"/>
      <c r="N79" s="40">
        <f t="shared" si="50"/>
        <v>0.55724183715292963</v>
      </c>
      <c r="O79" s="40">
        <f t="shared" si="57"/>
        <v>-5.5629999999999997</v>
      </c>
      <c r="P79" s="44"/>
      <c r="Q79" s="40"/>
      <c r="R79" s="23"/>
      <c r="T79" s="25">
        <f t="shared" si="58"/>
        <v>-1151.5873572034161</v>
      </c>
      <c r="U79" s="25">
        <f t="shared" si="59"/>
        <v>-1149.2672697733731</v>
      </c>
      <c r="V79" s="26">
        <f t="shared" si="54"/>
        <v>1.0962362614000001</v>
      </c>
      <c r="W79" s="26">
        <f t="shared" si="66"/>
        <v>1.2291926680666665</v>
      </c>
      <c r="X79" s="29">
        <f t="shared" si="39"/>
        <v>1.1736679595777779</v>
      </c>
      <c r="Y79" s="29">
        <f t="shared" si="70"/>
        <v>-5.5524708488888574E-2</v>
      </c>
      <c r="Z79" s="58">
        <f t="shared" si="71"/>
        <v>7.7431698177777841E-2</v>
      </c>
      <c r="AA79" s="23"/>
      <c r="AB79" s="40">
        <f t="shared" si="51"/>
        <v>-4.9701631081443244E-2</v>
      </c>
      <c r="AC79" s="40">
        <f t="shared" si="60"/>
        <v>-12.43</v>
      </c>
      <c r="AD79" s="40"/>
      <c r="AE79" s="40"/>
      <c r="AF79" s="23"/>
      <c r="AG79" s="8"/>
      <c r="AH79" s="25">
        <f t="shared" si="61"/>
        <v>-566.92532461023097</v>
      </c>
      <c r="AI79" s="25">
        <f t="shared" si="62"/>
        <v>-559.96506232010188</v>
      </c>
      <c r="AJ79" s="26">
        <f t="shared" si="69"/>
        <v>0.91458801123076927</v>
      </c>
      <c r="AK79" s="26">
        <f t="shared" ref="AK79:AK115" si="72">AVERAGE(AJ78:AJ80)</f>
        <v>0.98744468245787542</v>
      </c>
      <c r="AL79" s="29">
        <f t="shared" si="40"/>
        <v>0.90940052865262522</v>
      </c>
      <c r="AM79" s="29">
        <f t="shared" si="41"/>
        <v>-7.8044153805250205E-2</v>
      </c>
      <c r="AN79" s="58">
        <f t="shared" si="42"/>
        <v>-5.1874825781440537E-3</v>
      </c>
      <c r="AO79" s="23"/>
      <c r="AP79" s="40">
        <f t="shared" si="52"/>
        <v>0.68030907409883368</v>
      </c>
      <c r="AQ79" s="40">
        <f t="shared" si="63"/>
        <v>-53.2</v>
      </c>
      <c r="AR79" s="40"/>
      <c r="AS79" s="40"/>
      <c r="AT79" s="23"/>
    </row>
    <row r="80" spans="1:46" ht="15">
      <c r="A80" s="7">
        <v>1422000</v>
      </c>
      <c r="B80" s="7">
        <f t="shared" si="53"/>
        <v>-1422</v>
      </c>
      <c r="C80" s="6">
        <v>1.1692555330000001</v>
      </c>
      <c r="E80" s="8"/>
      <c r="F80" s="25">
        <f t="shared" si="55"/>
        <v>-1386.6895501144493</v>
      </c>
      <c r="G80" s="25">
        <f t="shared" si="56"/>
        <v>-1385.9161876377682</v>
      </c>
      <c r="H80" s="26">
        <f t="shared" si="64"/>
        <v>1.355906133</v>
      </c>
      <c r="I80" s="26">
        <f t="shared" si="65"/>
        <v>1.3158193755000001</v>
      </c>
      <c r="J80" s="29">
        <f t="shared" si="43"/>
        <v>1.2028276577777777</v>
      </c>
      <c r="K80" s="29">
        <f t="shared" si="67"/>
        <v>-0.11299171772222238</v>
      </c>
      <c r="L80" s="58">
        <f t="shared" si="68"/>
        <v>-0.15307847522222229</v>
      </c>
      <c r="M80" s="23"/>
      <c r="N80" s="40">
        <f t="shared" si="50"/>
        <v>-0.10686683851181189</v>
      </c>
      <c r="O80" s="40">
        <f t="shared" si="57"/>
        <v>-5.5629999999999997</v>
      </c>
      <c r="P80" s="44"/>
      <c r="Q80" s="40"/>
      <c r="R80" s="23"/>
      <c r="T80" s="25">
        <f t="shared" si="58"/>
        <v>-1146.94718234333</v>
      </c>
      <c r="U80" s="25">
        <f t="shared" si="59"/>
        <v>-1144.627094913287</v>
      </c>
      <c r="V80" s="26">
        <f t="shared" si="54"/>
        <v>1.8568268999999999</v>
      </c>
      <c r="W80" s="26">
        <f t="shared" si="66"/>
        <v>1.4417192431333337</v>
      </c>
      <c r="X80" s="29">
        <f t="shared" ref="X80:X143" si="73">AVERAGE(V76:V84)</f>
        <v>1.1588693246666666</v>
      </c>
      <c r="Y80" s="29">
        <f t="shared" si="70"/>
        <v>-0.28284991846666707</v>
      </c>
      <c r="Z80" s="58">
        <f t="shared" si="71"/>
        <v>-0.69795757533333336</v>
      </c>
      <c r="AA80" s="23"/>
      <c r="AB80" s="40">
        <f t="shared" si="51"/>
        <v>-0.68006685335427752</v>
      </c>
      <c r="AC80" s="40">
        <f t="shared" si="60"/>
        <v>-12.43</v>
      </c>
      <c r="AD80" s="40"/>
      <c r="AE80" s="40"/>
      <c r="AF80" s="23"/>
      <c r="AG80" s="8"/>
      <c r="AH80" s="25">
        <f t="shared" si="61"/>
        <v>-553.00480002997256</v>
      </c>
      <c r="AI80" s="25">
        <f t="shared" si="62"/>
        <v>-546.04453773984346</v>
      </c>
      <c r="AJ80" s="26">
        <f t="shared" si="69"/>
        <v>0.72214233235714287</v>
      </c>
      <c r="AK80" s="26">
        <f t="shared" si="72"/>
        <v>0.74249009645787556</v>
      </c>
      <c r="AL80" s="29">
        <f t="shared" si="40"/>
        <v>0.95835986642246651</v>
      </c>
      <c r="AM80" s="29">
        <f t="shared" si="41"/>
        <v>0.21586976996459095</v>
      </c>
      <c r="AN80" s="58">
        <f t="shared" si="42"/>
        <v>0.23621753406532364</v>
      </c>
      <c r="AO80" s="23"/>
      <c r="AP80" s="40">
        <f t="shared" si="52"/>
        <v>5.0031654192726836E-2</v>
      </c>
      <c r="AQ80" s="40">
        <f t="shared" si="63"/>
        <v>-53.2</v>
      </c>
      <c r="AR80" s="40"/>
      <c r="AS80" s="40"/>
      <c r="AT80" s="23"/>
    </row>
    <row r="81" spans="1:46" ht="15">
      <c r="A81" s="7">
        <v>1421000</v>
      </c>
      <c r="B81" s="7">
        <f t="shared" si="53"/>
        <v>-1421</v>
      </c>
      <c r="C81" s="6">
        <v>1.08880596</v>
      </c>
      <c r="E81" s="8"/>
      <c r="F81" s="25">
        <f t="shared" si="55"/>
        <v>-1385.1428251610873</v>
      </c>
      <c r="G81" s="25">
        <f t="shared" si="56"/>
        <v>-1384.3694626844062</v>
      </c>
      <c r="H81" s="26">
        <f t="shared" si="64"/>
        <v>1.28854782</v>
      </c>
      <c r="I81" s="26">
        <f t="shared" si="65"/>
        <v>1.3051829086666666</v>
      </c>
      <c r="J81" s="29">
        <f t="shared" si="43"/>
        <v>1.1400540399999999</v>
      </c>
      <c r="K81" s="29">
        <f t="shared" si="67"/>
        <v>-0.16512886866666676</v>
      </c>
      <c r="L81" s="58">
        <f t="shared" si="68"/>
        <v>-0.14849378000000013</v>
      </c>
      <c r="M81" s="23"/>
      <c r="N81" s="40">
        <f t="shared" si="50"/>
        <v>-0.72097133274410752</v>
      </c>
      <c r="O81" s="40">
        <f t="shared" si="57"/>
        <v>-5.5629999999999997</v>
      </c>
      <c r="P81" s="44"/>
      <c r="Q81" s="40"/>
      <c r="R81" s="23"/>
      <c r="T81" s="25">
        <f t="shared" si="58"/>
        <v>-1142.307007483244</v>
      </c>
      <c r="U81" s="25">
        <f t="shared" si="59"/>
        <v>-1139.9869200532009</v>
      </c>
      <c r="V81" s="26">
        <f t="shared" si="54"/>
        <v>1.3720945680000001</v>
      </c>
      <c r="W81" s="26">
        <f t="shared" si="66"/>
        <v>1.5187337049166667</v>
      </c>
      <c r="X81" s="29">
        <f t="shared" si="73"/>
        <v>1.0600298739333334</v>
      </c>
      <c r="Y81" s="29">
        <f t="shared" si="70"/>
        <v>-0.45870383098333334</v>
      </c>
      <c r="Z81" s="58">
        <f t="shared" si="71"/>
        <v>-0.3120646940666667</v>
      </c>
      <c r="AA81" s="23"/>
      <c r="AB81" s="40">
        <f t="shared" si="51"/>
        <v>-0.99222123684147634</v>
      </c>
      <c r="AC81" s="40">
        <f t="shared" si="60"/>
        <v>-12.43</v>
      </c>
      <c r="AD81" s="40"/>
      <c r="AE81" s="40"/>
      <c r="AF81" s="23"/>
      <c r="AG81" s="8"/>
      <c r="AH81" s="25">
        <f t="shared" si="61"/>
        <v>-539.08427544971414</v>
      </c>
      <c r="AI81" s="25">
        <f t="shared" si="62"/>
        <v>-532.12401315958505</v>
      </c>
      <c r="AJ81" s="26">
        <f t="shared" si="69"/>
        <v>0.59073994578571443</v>
      </c>
      <c r="AK81" s="26">
        <f t="shared" si="72"/>
        <v>0.74921114285714285</v>
      </c>
      <c r="AL81" s="29">
        <f t="shared" ref="AL81:AL115" si="74">AVERAGE(AJ77:AJ85)</f>
        <v>0.96058107913675217</v>
      </c>
      <c r="AM81" s="29">
        <f t="shared" ref="AM81:AM115" si="75">AL81-AK81</f>
        <v>0.21136993627960932</v>
      </c>
      <c r="AN81" s="58">
        <f t="shared" ref="AN81:AN115" si="76">AL81-AJ81</f>
        <v>0.36984113335103774</v>
      </c>
      <c r="AO81" s="23"/>
      <c r="AP81" s="40">
        <f t="shared" si="52"/>
        <v>-0.60365613275005625</v>
      </c>
      <c r="AQ81" s="40">
        <f t="shared" si="63"/>
        <v>-53.2</v>
      </c>
      <c r="AR81" s="40"/>
      <c r="AS81" s="40"/>
      <c r="AT81" s="23"/>
    </row>
    <row r="82" spans="1:46" ht="15">
      <c r="A82" s="7">
        <v>1420000</v>
      </c>
      <c r="B82" s="7">
        <f t="shared" si="53"/>
        <v>-1420</v>
      </c>
      <c r="C82" s="6">
        <v>1.03836876</v>
      </c>
      <c r="E82" s="8"/>
      <c r="F82" s="25">
        <f t="shared" si="55"/>
        <v>-1383.5961002077254</v>
      </c>
      <c r="G82" s="25">
        <f t="shared" si="56"/>
        <v>-1382.8227377310443</v>
      </c>
      <c r="H82" s="26">
        <f t="shared" si="64"/>
        <v>1.271094773</v>
      </c>
      <c r="I82" s="26">
        <f t="shared" si="65"/>
        <v>1.2043288466666666</v>
      </c>
      <c r="J82" s="29">
        <f t="shared" ref="J82:J145" si="77">AVERAGE(H78:H86)</f>
        <v>1.0970374007222223</v>
      </c>
      <c r="K82" s="29">
        <f t="shared" si="67"/>
        <v>-0.10729144594444429</v>
      </c>
      <c r="L82" s="58">
        <f t="shared" si="68"/>
        <v>-0.17405737227777762</v>
      </c>
      <c r="M82" s="23"/>
      <c r="N82" s="40">
        <f t="shared" si="50"/>
        <v>-0.99772532768184252</v>
      </c>
      <c r="O82" s="40">
        <f t="shared" si="57"/>
        <v>-5.5629999999999997</v>
      </c>
      <c r="P82" s="44"/>
      <c r="Q82" s="40"/>
      <c r="R82" s="23"/>
      <c r="T82" s="25">
        <f t="shared" si="58"/>
        <v>-1137.6668326231579</v>
      </c>
      <c r="U82" s="25">
        <f t="shared" si="59"/>
        <v>-1135.3467451931149</v>
      </c>
      <c r="V82" s="26">
        <f t="shared" si="54"/>
        <v>1.3272796467499999</v>
      </c>
      <c r="W82" s="26">
        <f t="shared" si="66"/>
        <v>1.2627988271166666</v>
      </c>
      <c r="X82" s="29">
        <f t="shared" si="73"/>
        <v>1.01474325835</v>
      </c>
      <c r="Y82" s="29">
        <f t="shared" si="70"/>
        <v>-0.24805556876666657</v>
      </c>
      <c r="Z82" s="58">
        <f t="shared" si="71"/>
        <v>-0.31253638839999986</v>
      </c>
      <c r="AA82" s="23"/>
      <c r="AB82" s="40">
        <f t="shared" si="51"/>
        <v>-0.84010427629984641</v>
      </c>
      <c r="AC82" s="40">
        <f t="shared" si="60"/>
        <v>-12.43</v>
      </c>
      <c r="AD82" s="40"/>
      <c r="AE82" s="40"/>
      <c r="AF82" s="23"/>
      <c r="AG82" s="8"/>
      <c r="AH82" s="25">
        <f t="shared" si="61"/>
        <v>-525.16375086945573</v>
      </c>
      <c r="AI82" s="25">
        <f t="shared" si="62"/>
        <v>-518.20348857932663</v>
      </c>
      <c r="AJ82" s="26">
        <f t="shared" si="69"/>
        <v>0.93475115042857149</v>
      </c>
      <c r="AK82" s="26">
        <f t="shared" si="72"/>
        <v>0.84544967811904781</v>
      </c>
      <c r="AL82" s="29">
        <f t="shared" si="74"/>
        <v>1.0009832995653236</v>
      </c>
      <c r="AM82" s="29">
        <f t="shared" si="75"/>
        <v>0.1555336214462758</v>
      </c>
      <c r="AN82" s="58">
        <f t="shared" si="76"/>
        <v>6.6232149136752128E-2</v>
      </c>
      <c r="AO82" s="23"/>
      <c r="AP82" s="40">
        <f t="shared" si="52"/>
        <v>-0.97488650628847295</v>
      </c>
      <c r="AQ82" s="40">
        <f t="shared" si="63"/>
        <v>-53.2</v>
      </c>
      <c r="AR82" s="40"/>
      <c r="AS82" s="40"/>
      <c r="AT82" s="23"/>
    </row>
    <row r="83" spans="1:46" ht="15">
      <c r="A83" s="7">
        <v>1419000</v>
      </c>
      <c r="B83" s="7">
        <f t="shared" si="53"/>
        <v>-1419</v>
      </c>
      <c r="C83" s="6">
        <v>1.0764602670000001</v>
      </c>
      <c r="E83" s="8"/>
      <c r="F83" s="25">
        <f t="shared" si="55"/>
        <v>-1382.0493752543634</v>
      </c>
      <c r="G83" s="25">
        <f t="shared" si="56"/>
        <v>-1381.2760127776824</v>
      </c>
      <c r="H83" s="26">
        <f t="shared" si="64"/>
        <v>1.0533439469999999</v>
      </c>
      <c r="I83" s="26">
        <f t="shared" si="65"/>
        <v>1.0143226643333332</v>
      </c>
      <c r="J83" s="29">
        <f t="shared" si="77"/>
        <v>1.068576766611111</v>
      </c>
      <c r="K83" s="29">
        <f t="shared" si="67"/>
        <v>5.4254102277777827E-2</v>
      </c>
      <c r="L83" s="58">
        <f t="shared" si="68"/>
        <v>1.5232819611111115E-2</v>
      </c>
      <c r="M83" s="23"/>
      <c r="N83" s="40">
        <f t="shared" si="50"/>
        <v>-0.80763255331538575</v>
      </c>
      <c r="O83" s="40">
        <f t="shared" si="57"/>
        <v>-5.5629999999999997</v>
      </c>
      <c r="P83" s="44"/>
      <c r="Q83" s="40"/>
      <c r="R83" s="23"/>
      <c r="T83" s="25">
        <f t="shared" si="58"/>
        <v>-1133.0266577630719</v>
      </c>
      <c r="U83" s="25">
        <f t="shared" si="59"/>
        <v>-1130.7065703330288</v>
      </c>
      <c r="V83" s="26">
        <f t="shared" si="54"/>
        <v>1.0890222666</v>
      </c>
      <c r="W83" s="26">
        <f t="shared" si="66"/>
        <v>1.0454818343166667</v>
      </c>
      <c r="X83" s="29">
        <f t="shared" si="73"/>
        <v>0.999592744238889</v>
      </c>
      <c r="Y83" s="29">
        <f t="shared" si="70"/>
        <v>-4.588909007777775E-2</v>
      </c>
      <c r="Z83" s="58">
        <f t="shared" si="71"/>
        <v>-8.9429522361111013E-2</v>
      </c>
      <c r="AA83" s="23"/>
      <c r="AB83" s="40">
        <f t="shared" si="51"/>
        <v>-0.29489318815851562</v>
      </c>
      <c r="AC83" s="40">
        <f t="shared" si="60"/>
        <v>-12.43</v>
      </c>
      <c r="AD83" s="40"/>
      <c r="AE83" s="40"/>
      <c r="AF83" s="23"/>
      <c r="AG83" s="8"/>
      <c r="AH83" s="25">
        <f t="shared" si="61"/>
        <v>-511.24322628919731</v>
      </c>
      <c r="AI83" s="25">
        <f t="shared" si="62"/>
        <v>-504.28296399906822</v>
      </c>
      <c r="AJ83" s="26">
        <f t="shared" si="69"/>
        <v>1.0108579381428571</v>
      </c>
      <c r="AK83" s="26">
        <f t="shared" si="72"/>
        <v>1.0894775393571428</v>
      </c>
      <c r="AL83" s="29">
        <f t="shared" si="74"/>
        <v>0.97421047036691077</v>
      </c>
      <c r="AM83" s="29">
        <f t="shared" si="75"/>
        <v>-0.11526706899023198</v>
      </c>
      <c r="AN83" s="58">
        <f t="shared" si="76"/>
        <v>-3.6647467775946296E-2</v>
      </c>
      <c r="AO83" s="23"/>
      <c r="AP83" s="40">
        <f t="shared" si="52"/>
        <v>-0.88995664887786341</v>
      </c>
      <c r="AQ83" s="40">
        <f t="shared" si="63"/>
        <v>-53.2</v>
      </c>
      <c r="AR83" s="40"/>
      <c r="AS83" s="40"/>
      <c r="AT83" s="23"/>
    </row>
    <row r="84" spans="1:46" ht="15">
      <c r="A84" s="7">
        <v>1418000</v>
      </c>
      <c r="B84" s="7">
        <f t="shared" si="53"/>
        <v>-1418</v>
      </c>
      <c r="C84" s="6">
        <v>1.11952944</v>
      </c>
      <c r="E84" s="8"/>
      <c r="F84" s="25">
        <f t="shared" si="55"/>
        <v>-1380.5026503010015</v>
      </c>
      <c r="G84" s="25">
        <f t="shared" si="56"/>
        <v>-1379.7292878243204</v>
      </c>
      <c r="H84" s="26">
        <f t="shared" si="64"/>
        <v>0.71852927299999991</v>
      </c>
      <c r="I84" s="26">
        <f t="shared" si="65"/>
        <v>0.86070870899999985</v>
      </c>
      <c r="J84" s="29">
        <f t="shared" si="77"/>
        <v>1.0290091080555555</v>
      </c>
      <c r="K84" s="29">
        <f t="shared" si="67"/>
        <v>0.16830039905555561</v>
      </c>
      <c r="L84" s="58">
        <f t="shared" si="68"/>
        <v>0.31047983505555554</v>
      </c>
      <c r="M84" s="23"/>
      <c r="N84" s="40">
        <f t="shared" si="50"/>
        <v>-0.23963953141665906</v>
      </c>
      <c r="O84" s="40">
        <f t="shared" si="57"/>
        <v>-5.5629999999999997</v>
      </c>
      <c r="P84" s="44"/>
      <c r="Q84" s="40"/>
      <c r="R84" s="23"/>
      <c r="T84" s="25">
        <f t="shared" si="58"/>
        <v>-1128.3864829029858</v>
      </c>
      <c r="U84" s="25">
        <f t="shared" si="59"/>
        <v>-1126.0663954729428</v>
      </c>
      <c r="V84" s="26">
        <f t="shared" si="54"/>
        <v>0.72014358959999991</v>
      </c>
      <c r="W84" s="26">
        <f t="shared" si="66"/>
        <v>0.70613460873333322</v>
      </c>
      <c r="X84" s="29">
        <f t="shared" si="73"/>
        <v>0.9771998807222223</v>
      </c>
      <c r="Y84" s="29">
        <f t="shared" si="70"/>
        <v>0.27106527198888908</v>
      </c>
      <c r="Z84" s="58">
        <f t="shared" si="71"/>
        <v>0.25705629112222239</v>
      </c>
      <c r="AA84" s="23"/>
      <c r="AB84" s="40">
        <f t="shared" si="51"/>
        <v>0.38830170009490045</v>
      </c>
      <c r="AC84" s="40">
        <f t="shared" si="60"/>
        <v>-12.43</v>
      </c>
      <c r="AD84" s="40"/>
      <c r="AE84" s="40"/>
      <c r="AF84" s="23"/>
      <c r="AG84" s="8"/>
      <c r="AH84" s="25">
        <f t="shared" si="61"/>
        <v>-497.32270170893889</v>
      </c>
      <c r="AI84" s="25">
        <f t="shared" si="62"/>
        <v>-490.3624394188098</v>
      </c>
      <c r="AJ84" s="26">
        <f t="shared" si="69"/>
        <v>1.3228235295000002</v>
      </c>
      <c r="AK84" s="26">
        <f t="shared" si="72"/>
        <v>1.1552179628809525</v>
      </c>
      <c r="AL84" s="29">
        <f t="shared" si="74"/>
        <v>0.99706369483333335</v>
      </c>
      <c r="AM84" s="29">
        <f t="shared" si="75"/>
        <v>-0.15815426804761912</v>
      </c>
      <c r="AN84" s="58">
        <f t="shared" si="76"/>
        <v>-0.3257598346666668</v>
      </c>
      <c r="AO84" s="23"/>
      <c r="AP84" s="40">
        <f t="shared" si="52"/>
        <v>-0.38860618469088076</v>
      </c>
      <c r="AQ84" s="40">
        <f t="shared" si="63"/>
        <v>-53.2</v>
      </c>
      <c r="AR84" s="40"/>
      <c r="AS84" s="40"/>
      <c r="AT84" s="23"/>
    </row>
    <row r="85" spans="1:46" ht="15">
      <c r="A85" s="7">
        <v>1417000</v>
      </c>
      <c r="B85" s="7">
        <f t="shared" si="53"/>
        <v>-1417</v>
      </c>
      <c r="C85" s="6">
        <v>1.207349</v>
      </c>
      <c r="E85" s="8"/>
      <c r="F85" s="25">
        <f t="shared" si="55"/>
        <v>-1378.9559253476395</v>
      </c>
      <c r="G85" s="25">
        <f t="shared" si="56"/>
        <v>-1378.1825628709585</v>
      </c>
      <c r="H85" s="26">
        <f t="shared" si="64"/>
        <v>0.81025290699999997</v>
      </c>
      <c r="I85" s="26">
        <f t="shared" si="65"/>
        <v>0.80036013333333322</v>
      </c>
      <c r="J85" s="29">
        <f t="shared" si="77"/>
        <v>0.95539128294444453</v>
      </c>
      <c r="K85" s="29">
        <f t="shared" si="67"/>
        <v>0.15503114961111131</v>
      </c>
      <c r="L85" s="58">
        <f t="shared" si="68"/>
        <v>0.14513837594444456</v>
      </c>
      <c r="M85" s="23"/>
      <c r="N85" s="40">
        <f t="shared" si="50"/>
        <v>0.44048349052864627</v>
      </c>
      <c r="O85" s="40">
        <f t="shared" si="57"/>
        <v>-5.5629999999999997</v>
      </c>
      <c r="P85" s="44"/>
      <c r="Q85" s="40"/>
      <c r="R85" s="23"/>
      <c r="T85" s="25">
        <f t="shared" si="58"/>
        <v>-1123.7463080428997</v>
      </c>
      <c r="U85" s="25">
        <f t="shared" si="59"/>
        <v>-1121.4262206128567</v>
      </c>
      <c r="V85" s="26">
        <f t="shared" si="54"/>
        <v>0.30923797000000003</v>
      </c>
      <c r="W85" s="26">
        <f t="shared" si="66"/>
        <v>0.55223827986666663</v>
      </c>
      <c r="X85" s="29">
        <f t="shared" si="73"/>
        <v>0.89680072501111097</v>
      </c>
      <c r="Y85" s="29">
        <f t="shared" si="70"/>
        <v>0.34456244514444434</v>
      </c>
      <c r="Z85" s="58">
        <f t="shared" si="71"/>
        <v>0.58756275501111088</v>
      </c>
      <c r="AA85" s="23"/>
      <c r="AB85" s="40">
        <f t="shared" si="51"/>
        <v>0.88980590738123699</v>
      </c>
      <c r="AC85" s="40">
        <f t="shared" si="60"/>
        <v>-12.43</v>
      </c>
      <c r="AD85" s="40"/>
      <c r="AE85" s="40"/>
      <c r="AF85" s="23"/>
      <c r="AG85" s="8"/>
      <c r="AH85" s="25">
        <f t="shared" si="61"/>
        <v>-483.40217712868048</v>
      </c>
      <c r="AI85" s="25">
        <f t="shared" si="62"/>
        <v>-476.44191483855138</v>
      </c>
      <c r="AJ85" s="26">
        <f t="shared" si="69"/>
        <v>1.131972421</v>
      </c>
      <c r="AK85" s="26">
        <f t="shared" si="72"/>
        <v>1.1700555381190476</v>
      </c>
      <c r="AL85" s="29">
        <f t="shared" si="74"/>
        <v>1.0750747461587302</v>
      </c>
      <c r="AM85" s="29">
        <f t="shared" si="75"/>
        <v>-9.498079196031739E-2</v>
      </c>
      <c r="AN85" s="58">
        <f t="shared" si="76"/>
        <v>-5.689767484126973E-2</v>
      </c>
      <c r="AO85" s="23"/>
      <c r="AP85" s="40">
        <f t="shared" si="52"/>
        <v>0.29457743218963167</v>
      </c>
      <c r="AQ85" s="40">
        <f t="shared" si="63"/>
        <v>-53.2</v>
      </c>
      <c r="AR85" s="40"/>
      <c r="AS85" s="40"/>
      <c r="AT85" s="23"/>
    </row>
    <row r="86" spans="1:46" ht="15">
      <c r="A86" s="7">
        <v>1416000</v>
      </c>
      <c r="B86" s="7">
        <f t="shared" si="53"/>
        <v>-1416</v>
      </c>
      <c r="C86" s="6">
        <v>1.2356918670000001</v>
      </c>
      <c r="E86" s="8"/>
      <c r="F86" s="25">
        <f t="shared" si="55"/>
        <v>-1377.4092003942776</v>
      </c>
      <c r="G86" s="25">
        <f t="shared" si="56"/>
        <v>-1376.6358379175965</v>
      </c>
      <c r="H86" s="26">
        <f t="shared" si="64"/>
        <v>0.87229822000000001</v>
      </c>
      <c r="I86" s="26">
        <f t="shared" si="65"/>
        <v>0.87558826000000012</v>
      </c>
      <c r="J86" s="29">
        <f t="shared" si="77"/>
        <v>0.90762649483333335</v>
      </c>
      <c r="K86" s="29">
        <f t="shared" si="67"/>
        <v>3.2038234833333235E-2</v>
      </c>
      <c r="L86" s="58">
        <f t="shared" si="68"/>
        <v>3.532827483333334E-2</v>
      </c>
      <c r="M86" s="23"/>
      <c r="N86" s="40">
        <f t="shared" si="50"/>
        <v>0.91449939182690843</v>
      </c>
      <c r="O86" s="40">
        <f t="shared" si="57"/>
        <v>-5.5629999999999997</v>
      </c>
      <c r="P86" s="44"/>
      <c r="Q86" s="40"/>
      <c r="R86" s="23"/>
      <c r="T86" s="25">
        <f t="shared" si="58"/>
        <v>-1119.1061331828137</v>
      </c>
      <c r="U86" s="25">
        <f t="shared" si="59"/>
        <v>-1116.7860457527706</v>
      </c>
      <c r="V86" s="26">
        <f t="shared" si="54"/>
        <v>0.62733327999999999</v>
      </c>
      <c r="W86" s="26">
        <f t="shared" si="66"/>
        <v>0.51157715526666669</v>
      </c>
      <c r="X86" s="29">
        <f t="shared" si="73"/>
        <v>0.85348859936666654</v>
      </c>
      <c r="Y86" s="29">
        <f t="shared" si="70"/>
        <v>0.34191144409999985</v>
      </c>
      <c r="Z86" s="58">
        <f t="shared" si="71"/>
        <v>0.22615531936666655</v>
      </c>
      <c r="AA86" s="23"/>
      <c r="AB86" s="40">
        <f t="shared" si="51"/>
        <v>0.97496004151277016</v>
      </c>
      <c r="AC86" s="40">
        <f t="shared" si="60"/>
        <v>-12.43</v>
      </c>
      <c r="AD86" s="40"/>
      <c r="AE86" s="40"/>
      <c r="AF86" s="23"/>
      <c r="AG86" s="8"/>
      <c r="AH86" s="25">
        <f t="shared" si="61"/>
        <v>-469.48165254842206</v>
      </c>
      <c r="AI86" s="25">
        <f t="shared" si="62"/>
        <v>-462.52139025829297</v>
      </c>
      <c r="AJ86" s="26">
        <f t="shared" si="69"/>
        <v>1.0553706638571427</v>
      </c>
      <c r="AK86" s="26">
        <f t="shared" si="72"/>
        <v>1.0906637752857142</v>
      </c>
      <c r="AL86" s="29">
        <f t="shared" si="74"/>
        <v>1.0884519350317461</v>
      </c>
      <c r="AM86" s="29">
        <f t="shared" si="75"/>
        <v>-2.2118402539681448E-3</v>
      </c>
      <c r="AN86" s="58">
        <f t="shared" si="76"/>
        <v>3.3081271174603355E-2</v>
      </c>
      <c r="AO86" s="23"/>
      <c r="AP86" s="40">
        <f t="shared" si="52"/>
        <v>0.83992499468513082</v>
      </c>
      <c r="AQ86" s="40">
        <f t="shared" si="63"/>
        <v>-53.2</v>
      </c>
      <c r="AR86" s="40"/>
      <c r="AS86" s="40"/>
      <c r="AT86" s="23"/>
    </row>
    <row r="87" spans="1:46" ht="15">
      <c r="A87" s="7">
        <v>1415000</v>
      </c>
      <c r="B87" s="7">
        <f t="shared" si="53"/>
        <v>-1415</v>
      </c>
      <c r="C87" s="6">
        <v>1.310616427</v>
      </c>
      <c r="E87" s="8"/>
      <c r="F87" s="25">
        <f t="shared" si="55"/>
        <v>-1375.8624754409157</v>
      </c>
      <c r="G87" s="25">
        <f t="shared" si="56"/>
        <v>-1375.0891129642346</v>
      </c>
      <c r="H87" s="26">
        <f t="shared" si="64"/>
        <v>0.94421365300000004</v>
      </c>
      <c r="I87" s="26">
        <f t="shared" si="65"/>
        <v>0.92113570649999998</v>
      </c>
      <c r="J87" s="29">
        <f t="shared" si="77"/>
        <v>0.82974171261111118</v>
      </c>
      <c r="K87" s="29">
        <f t="shared" si="67"/>
        <v>-9.1393993888888803E-2</v>
      </c>
      <c r="L87" s="58">
        <f t="shared" si="68"/>
        <v>-0.11447194038888886</v>
      </c>
      <c r="M87" s="23"/>
      <c r="N87" s="40">
        <f t="shared" si="50"/>
        <v>0.96061086416074781</v>
      </c>
      <c r="O87" s="40">
        <f t="shared" si="57"/>
        <v>-5.5629999999999997</v>
      </c>
      <c r="P87" s="44"/>
      <c r="Q87" s="40"/>
      <c r="R87" s="23"/>
      <c r="T87" s="25">
        <f t="shared" si="58"/>
        <v>-1114.4659583227276</v>
      </c>
      <c r="U87" s="25">
        <f t="shared" si="59"/>
        <v>-1112.1458708926846</v>
      </c>
      <c r="V87" s="26">
        <f t="shared" si="54"/>
        <v>0.59816021580000001</v>
      </c>
      <c r="W87" s="26">
        <f t="shared" si="66"/>
        <v>0.70673132851666665</v>
      </c>
      <c r="X87" s="29">
        <f t="shared" si="73"/>
        <v>0.80697122081111106</v>
      </c>
      <c r="Y87" s="29">
        <f t="shared" si="70"/>
        <v>0.10023989229444441</v>
      </c>
      <c r="Z87" s="58">
        <f t="shared" si="71"/>
        <v>0.20881100501111105</v>
      </c>
      <c r="AA87" s="23"/>
      <c r="AB87" s="40">
        <f t="shared" si="51"/>
        <v>0.60391953674660614</v>
      </c>
      <c r="AC87" s="40">
        <f t="shared" si="60"/>
        <v>-12.43</v>
      </c>
      <c r="AD87" s="40"/>
      <c r="AE87" s="40"/>
      <c r="AF87" s="23"/>
      <c r="AG87" s="8"/>
      <c r="AH87" s="25">
        <f t="shared" si="61"/>
        <v>-455.56112796816365</v>
      </c>
      <c r="AI87" s="25">
        <f t="shared" si="62"/>
        <v>-448.60086567803455</v>
      </c>
      <c r="AJ87" s="26">
        <f t="shared" si="69"/>
        <v>1.0846482409999998</v>
      </c>
      <c r="AK87" s="26">
        <f t="shared" si="72"/>
        <v>1.0867619787619047</v>
      </c>
      <c r="AL87" s="29">
        <f t="shared" si="74"/>
        <v>1.0980605110079367</v>
      </c>
      <c r="AM87" s="29">
        <f t="shared" si="75"/>
        <v>1.1298532246031945E-2</v>
      </c>
      <c r="AN87" s="58">
        <f t="shared" si="76"/>
        <v>1.3412270007936877E-2</v>
      </c>
      <c r="AO87" s="23"/>
      <c r="AP87" s="40">
        <f t="shared" si="52"/>
        <v>0.99226231744093207</v>
      </c>
      <c r="AQ87" s="40">
        <f t="shared" si="63"/>
        <v>-53.2</v>
      </c>
      <c r="AR87" s="40"/>
      <c r="AS87" s="40"/>
      <c r="AT87" s="23"/>
    </row>
    <row r="88" spans="1:46" ht="15">
      <c r="A88" s="7">
        <v>1414000</v>
      </c>
      <c r="B88" s="7">
        <f t="shared" si="53"/>
        <v>-1414</v>
      </c>
      <c r="C88" s="6">
        <v>1.3140040799999999</v>
      </c>
      <c r="E88" s="8"/>
      <c r="F88" s="25">
        <f t="shared" si="55"/>
        <v>-1374.3157504875537</v>
      </c>
      <c r="G88" s="25">
        <f t="shared" si="56"/>
        <v>-1373.5423880108726</v>
      </c>
      <c r="H88" s="26">
        <f t="shared" si="64"/>
        <v>0.94689524650000001</v>
      </c>
      <c r="I88" s="26">
        <f t="shared" si="65"/>
        <v>0.86148486883333331</v>
      </c>
      <c r="J88" s="29">
        <f t="shared" si="77"/>
        <v>0.7749691296111112</v>
      </c>
      <c r="K88" s="29">
        <f t="shared" si="67"/>
        <v>-8.651573922222211E-2</v>
      </c>
      <c r="L88" s="58">
        <f t="shared" si="68"/>
        <v>-0.17192611688888881</v>
      </c>
      <c r="M88" s="23"/>
      <c r="N88" s="40">
        <f t="shared" si="50"/>
        <v>0.55724183715323072</v>
      </c>
      <c r="O88" s="40">
        <f t="shared" si="57"/>
        <v>-5.5629999999999997</v>
      </c>
      <c r="P88" s="44"/>
      <c r="Q88" s="40"/>
      <c r="R88" s="23"/>
      <c r="T88" s="25">
        <f t="shared" si="58"/>
        <v>-1109.8257834626415</v>
      </c>
      <c r="U88" s="25">
        <f t="shared" si="59"/>
        <v>-1107.5056960325985</v>
      </c>
      <c r="V88" s="26">
        <f t="shared" si="54"/>
        <v>0.89470048975000005</v>
      </c>
      <c r="W88" s="26">
        <f t="shared" si="66"/>
        <v>0.87536506804999992</v>
      </c>
      <c r="X88" s="29">
        <f t="shared" si="73"/>
        <v>0.85639055649999996</v>
      </c>
      <c r="Y88" s="29">
        <f t="shared" si="70"/>
        <v>-1.8974511549999962E-2</v>
      </c>
      <c r="Z88" s="58">
        <f t="shared" si="71"/>
        <v>-3.8309933250000094E-2</v>
      </c>
      <c r="AA88" s="23"/>
      <c r="AB88" s="40">
        <f t="shared" si="51"/>
        <v>-4.9701631081336552E-2</v>
      </c>
      <c r="AC88" s="40">
        <f t="shared" si="60"/>
        <v>-12.43</v>
      </c>
      <c r="AD88" s="40"/>
      <c r="AE88" s="40"/>
      <c r="AF88" s="23"/>
      <c r="AG88" s="8"/>
      <c r="AH88" s="25">
        <f t="shared" si="61"/>
        <v>-441.64060338790523</v>
      </c>
      <c r="AI88" s="25">
        <f t="shared" si="62"/>
        <v>-434.68034109777614</v>
      </c>
      <c r="AJ88" s="26">
        <f t="shared" si="69"/>
        <v>1.1202670314285714</v>
      </c>
      <c r="AK88" s="26">
        <f t="shared" si="72"/>
        <v>1.2097190222380951</v>
      </c>
      <c r="AL88" s="29">
        <f t="shared" si="74"/>
        <v>1.0934227487783883</v>
      </c>
      <c r="AM88" s="29">
        <f t="shared" si="75"/>
        <v>-0.11629627345970683</v>
      </c>
      <c r="AN88" s="58">
        <f t="shared" si="76"/>
        <v>-2.6844282650183127E-2</v>
      </c>
      <c r="AO88" s="23"/>
      <c r="AP88" s="40">
        <f t="shared" si="52"/>
        <v>0.68030907409883912</v>
      </c>
      <c r="AQ88" s="40">
        <f t="shared" si="63"/>
        <v>-53.2</v>
      </c>
      <c r="AR88" s="40"/>
      <c r="AS88" s="40"/>
      <c r="AT88" s="23"/>
    </row>
    <row r="89" spans="1:46" ht="15">
      <c r="A89" s="7">
        <v>1413000</v>
      </c>
      <c r="B89" s="7">
        <f t="shared" si="53"/>
        <v>-1413</v>
      </c>
      <c r="C89" s="6">
        <v>1.153723133</v>
      </c>
      <c r="E89" s="8"/>
      <c r="F89" s="25">
        <f t="shared" si="55"/>
        <v>-1372.7690255341918</v>
      </c>
      <c r="G89" s="25">
        <f t="shared" si="56"/>
        <v>-1371.9956630575107</v>
      </c>
      <c r="H89" s="26">
        <f t="shared" si="64"/>
        <v>0.69334570699999998</v>
      </c>
      <c r="I89" s="26">
        <f t="shared" si="65"/>
        <v>0.83296856016666665</v>
      </c>
      <c r="J89" s="29">
        <f t="shared" si="77"/>
        <v>0.76353473183333342</v>
      </c>
      <c r="K89" s="29">
        <f t="shared" si="67"/>
        <v>-6.9433828333333225E-2</v>
      </c>
      <c r="L89" s="58">
        <f t="shared" si="68"/>
        <v>7.0189024833333447E-2</v>
      </c>
      <c r="M89" s="23"/>
      <c r="N89" s="40">
        <f t="shared" si="50"/>
        <v>-0.10686683851122526</v>
      </c>
      <c r="O89" s="40">
        <f t="shared" si="57"/>
        <v>-5.5629999999999997</v>
      </c>
      <c r="P89" s="44"/>
      <c r="Q89" s="40"/>
      <c r="R89" s="23"/>
      <c r="T89" s="25">
        <f t="shared" si="58"/>
        <v>-1105.1856086025555</v>
      </c>
      <c r="U89" s="25">
        <f t="shared" si="59"/>
        <v>-1102.8655211725124</v>
      </c>
      <c r="V89" s="26">
        <f t="shared" si="54"/>
        <v>1.1332344985999998</v>
      </c>
      <c r="W89" s="26">
        <f t="shared" si="66"/>
        <v>1.0034068085166665</v>
      </c>
      <c r="X89" s="29">
        <f t="shared" si="73"/>
        <v>0.94756417601111087</v>
      </c>
      <c r="Y89" s="29">
        <f t="shared" si="70"/>
        <v>-5.5842632505555656E-2</v>
      </c>
      <c r="Z89" s="58">
        <f t="shared" si="71"/>
        <v>-0.18567032258888894</v>
      </c>
      <c r="AA89" s="23"/>
      <c r="AB89" s="40">
        <f t="shared" si="51"/>
        <v>-0.68006685335419925</v>
      </c>
      <c r="AC89" s="40">
        <f t="shared" si="60"/>
        <v>-12.43</v>
      </c>
      <c r="AD89" s="40"/>
      <c r="AE89" s="40"/>
      <c r="AF89" s="23"/>
      <c r="AG89" s="8"/>
      <c r="AH89" s="25">
        <f t="shared" si="61"/>
        <v>-427.72007880764681</v>
      </c>
      <c r="AI89" s="25">
        <f t="shared" si="62"/>
        <v>-420.75981651751772</v>
      </c>
      <c r="AJ89" s="26">
        <f t="shared" si="69"/>
        <v>1.4242417942857144</v>
      </c>
      <c r="AK89" s="26">
        <f t="shared" si="72"/>
        <v>1.0852144904523808</v>
      </c>
      <c r="AL89" s="29">
        <f t="shared" si="74"/>
        <v>1.088960572072039</v>
      </c>
      <c r="AM89" s="29">
        <f t="shared" si="75"/>
        <v>3.7460816196581703E-3</v>
      </c>
      <c r="AN89" s="58">
        <f t="shared" si="76"/>
        <v>-0.3352812222136754</v>
      </c>
      <c r="AO89" s="23"/>
      <c r="AP89" s="40">
        <f t="shared" si="52"/>
        <v>5.003165419273773E-2</v>
      </c>
      <c r="AQ89" s="40">
        <f t="shared" si="63"/>
        <v>-53.2</v>
      </c>
      <c r="AR89" s="40"/>
      <c r="AS89" s="40"/>
      <c r="AT89" s="23"/>
    </row>
    <row r="90" spans="1:46" ht="15">
      <c r="A90" s="7">
        <v>1412000</v>
      </c>
      <c r="B90" s="7">
        <f t="shared" si="53"/>
        <v>-1412</v>
      </c>
      <c r="C90" s="6">
        <v>0.92965821299999996</v>
      </c>
      <c r="E90" s="8"/>
      <c r="F90" s="25">
        <f t="shared" si="55"/>
        <v>-1371.2223005808298</v>
      </c>
      <c r="G90" s="25">
        <f t="shared" si="56"/>
        <v>-1370.4489381041487</v>
      </c>
      <c r="H90" s="26">
        <f t="shared" si="64"/>
        <v>0.85866472700000007</v>
      </c>
      <c r="I90" s="26">
        <f t="shared" si="65"/>
        <v>0.70738072233333327</v>
      </c>
      <c r="J90" s="29">
        <f t="shared" si="77"/>
        <v>0.75773933772222224</v>
      </c>
      <c r="K90" s="29">
        <f t="shared" si="67"/>
        <v>5.0358615388888972E-2</v>
      </c>
      <c r="L90" s="58">
        <f t="shared" si="68"/>
        <v>-0.10092538927777783</v>
      </c>
      <c r="M90" s="23"/>
      <c r="N90" s="40">
        <f t="shared" si="50"/>
        <v>-0.72097133274385616</v>
      </c>
      <c r="O90" s="40">
        <f t="shared" si="57"/>
        <v>-5.5629999999999997</v>
      </c>
      <c r="P90" s="44"/>
      <c r="Q90" s="40"/>
      <c r="R90" s="23"/>
      <c r="T90" s="25">
        <f t="shared" si="58"/>
        <v>-1100.5454337424694</v>
      </c>
      <c r="U90" s="25">
        <f t="shared" si="59"/>
        <v>-1098.2253463124264</v>
      </c>
      <c r="V90" s="26">
        <f t="shared" si="54"/>
        <v>0.98228543719999983</v>
      </c>
      <c r="W90" s="26">
        <f t="shared" si="66"/>
        <v>1.0080477251833333</v>
      </c>
      <c r="X90" s="29">
        <f t="shared" si="73"/>
        <v>1.0417805537888887</v>
      </c>
      <c r="Y90" s="29">
        <f t="shared" si="70"/>
        <v>3.3732828605555376E-2</v>
      </c>
      <c r="Z90" s="58">
        <f t="shared" si="71"/>
        <v>5.9495116588888841E-2</v>
      </c>
      <c r="AA90" s="23"/>
      <c r="AB90" s="40">
        <f t="shared" si="51"/>
        <v>-0.99222123684146302</v>
      </c>
      <c r="AC90" s="40">
        <f t="shared" si="60"/>
        <v>-12.43</v>
      </c>
      <c r="AD90" s="40"/>
      <c r="AE90" s="40"/>
      <c r="AF90" s="23"/>
      <c r="AG90" s="8"/>
      <c r="AH90" s="25">
        <f t="shared" si="61"/>
        <v>-413.7995542273884</v>
      </c>
      <c r="AI90" s="25">
        <f t="shared" si="62"/>
        <v>-406.8392919372593</v>
      </c>
      <c r="AJ90" s="26">
        <f t="shared" si="69"/>
        <v>0.71113464564285711</v>
      </c>
      <c r="AK90" s="26">
        <f t="shared" si="72"/>
        <v>1.0522015913809526</v>
      </c>
      <c r="AL90" s="29">
        <f t="shared" si="74"/>
        <v>1.1236067619212453</v>
      </c>
      <c r="AM90" s="29">
        <f t="shared" si="75"/>
        <v>7.1405170540292717E-2</v>
      </c>
      <c r="AN90" s="58">
        <f t="shared" si="76"/>
        <v>0.4124721162783882</v>
      </c>
      <c r="AO90" s="23"/>
      <c r="AP90" s="40">
        <f t="shared" si="52"/>
        <v>-0.60365613275004759</v>
      </c>
      <c r="AQ90" s="40">
        <f t="shared" si="63"/>
        <v>-53.2</v>
      </c>
      <c r="AR90" s="40"/>
      <c r="AS90" s="40"/>
      <c r="AT90" s="23"/>
    </row>
    <row r="91" spans="1:46" ht="15">
      <c r="A91" s="7">
        <v>1411000</v>
      </c>
      <c r="B91" s="7">
        <f t="shared" si="53"/>
        <v>-1411</v>
      </c>
      <c r="C91" s="6">
        <v>0.61305982699999995</v>
      </c>
      <c r="E91" s="8"/>
      <c r="F91" s="25">
        <f t="shared" si="55"/>
        <v>-1369.6755756274679</v>
      </c>
      <c r="G91" s="25">
        <f t="shared" si="56"/>
        <v>-1368.9022131507868</v>
      </c>
      <c r="H91" s="26">
        <f t="shared" si="64"/>
        <v>0.57013173299999997</v>
      </c>
      <c r="I91" s="26">
        <f t="shared" si="65"/>
        <v>0.66306238666666661</v>
      </c>
      <c r="J91" s="29">
        <f t="shared" si="77"/>
        <v>0.72139655400000013</v>
      </c>
      <c r="K91" s="29">
        <f t="shared" si="67"/>
        <v>5.833416733333352E-2</v>
      </c>
      <c r="L91" s="58">
        <f t="shared" si="68"/>
        <v>0.15126482100000016</v>
      </c>
      <c r="M91" s="23"/>
      <c r="N91" s="40">
        <f t="shared" si="50"/>
        <v>-0.9977253276818181</v>
      </c>
      <c r="O91" s="40">
        <f t="shared" si="57"/>
        <v>-5.5629999999999997</v>
      </c>
      <c r="P91" s="44"/>
      <c r="Q91" s="40"/>
      <c r="R91" s="23"/>
      <c r="T91" s="25">
        <f t="shared" si="58"/>
        <v>-1095.9052588823834</v>
      </c>
      <c r="U91" s="25">
        <f t="shared" si="59"/>
        <v>-1093.5851714523403</v>
      </c>
      <c r="V91" s="26">
        <f t="shared" si="54"/>
        <v>0.90862323975000003</v>
      </c>
      <c r="W91" s="26">
        <f t="shared" si="66"/>
        <v>1.1415683215833334</v>
      </c>
      <c r="X91" s="29">
        <f t="shared" si="73"/>
        <v>1.0361205760111112</v>
      </c>
      <c r="Y91" s="29">
        <f t="shared" si="70"/>
        <v>-0.10544774557222225</v>
      </c>
      <c r="Z91" s="58">
        <f t="shared" si="71"/>
        <v>0.12749733626111115</v>
      </c>
      <c r="AA91" s="23"/>
      <c r="AB91" s="40">
        <f t="shared" si="51"/>
        <v>-0.84010427629990425</v>
      </c>
      <c r="AC91" s="40">
        <f t="shared" si="60"/>
        <v>-12.43</v>
      </c>
      <c r="AD91" s="40"/>
      <c r="AE91" s="40"/>
      <c r="AF91" s="23"/>
      <c r="AG91" s="8"/>
      <c r="AH91" s="25">
        <f t="shared" si="61"/>
        <v>-399.87902964712998</v>
      </c>
      <c r="AI91" s="25">
        <f t="shared" si="62"/>
        <v>-392.91876735700089</v>
      </c>
      <c r="AJ91" s="26">
        <f t="shared" si="69"/>
        <v>1.0212283342142858</v>
      </c>
      <c r="AK91" s="26">
        <f t="shared" si="72"/>
        <v>0.90049368597802204</v>
      </c>
      <c r="AL91" s="29">
        <f t="shared" si="74"/>
        <v>1.1244448407387058</v>
      </c>
      <c r="AM91" s="29">
        <f t="shared" si="75"/>
        <v>0.22395115476068372</v>
      </c>
      <c r="AN91" s="58">
        <f t="shared" si="76"/>
        <v>0.10321650652441994</v>
      </c>
      <c r="AO91" s="23"/>
      <c r="AP91" s="40">
        <f t="shared" si="52"/>
        <v>-0.97488650628847051</v>
      </c>
      <c r="AQ91" s="40">
        <f t="shared" si="63"/>
        <v>-53.2</v>
      </c>
      <c r="AR91" s="40"/>
      <c r="AS91" s="40"/>
      <c r="AT91" s="23"/>
    </row>
    <row r="92" spans="1:46" ht="15">
      <c r="A92" s="7">
        <v>1410000</v>
      </c>
      <c r="B92" s="7">
        <f t="shared" si="53"/>
        <v>-1410</v>
      </c>
      <c r="C92" s="6">
        <v>0.40635243999999998</v>
      </c>
      <c r="E92" s="8"/>
      <c r="F92" s="25">
        <f t="shared" si="55"/>
        <v>-1368.1288506741059</v>
      </c>
      <c r="G92" s="25">
        <f t="shared" si="56"/>
        <v>-1367.3554881974248</v>
      </c>
      <c r="H92" s="26">
        <f t="shared" si="64"/>
        <v>0.56039069999999991</v>
      </c>
      <c r="I92" s="26">
        <f t="shared" si="65"/>
        <v>0.58204737533333328</v>
      </c>
      <c r="J92" s="29">
        <f t="shared" si="77"/>
        <v>0.69940008444444457</v>
      </c>
      <c r="K92" s="29">
        <f t="shared" si="67"/>
        <v>0.11735270911111129</v>
      </c>
      <c r="L92" s="58">
        <f t="shared" si="68"/>
        <v>0.13900938444444466</v>
      </c>
      <c r="M92" s="23"/>
      <c r="N92" s="40">
        <f t="shared" si="50"/>
        <v>-0.80763255331559958</v>
      </c>
      <c r="O92" s="40">
        <f t="shared" si="57"/>
        <v>-5.5629999999999997</v>
      </c>
      <c r="P92" s="44"/>
      <c r="Q92" s="40"/>
      <c r="R92" s="23"/>
      <c r="T92" s="25">
        <f t="shared" si="58"/>
        <v>-1091.2650840222973</v>
      </c>
      <c r="U92" s="25">
        <f t="shared" si="59"/>
        <v>-1088.9449965922543</v>
      </c>
      <c r="V92" s="26">
        <f t="shared" si="54"/>
        <v>1.5337962878</v>
      </c>
      <c r="W92" s="26">
        <f t="shared" si="66"/>
        <v>1.3277085642500002</v>
      </c>
      <c r="X92" s="29">
        <f t="shared" si="73"/>
        <v>0.98803921242222215</v>
      </c>
      <c r="Y92" s="29">
        <f t="shared" si="70"/>
        <v>-0.33966935182777802</v>
      </c>
      <c r="Z92" s="58">
        <f t="shared" si="71"/>
        <v>-0.54575707537777784</v>
      </c>
      <c r="AA92" s="23"/>
      <c r="AB92" s="40">
        <f t="shared" si="51"/>
        <v>-0.2948931881586177</v>
      </c>
      <c r="AC92" s="40">
        <f t="shared" si="60"/>
        <v>-12.43</v>
      </c>
      <c r="AD92" s="40"/>
      <c r="AE92" s="40"/>
      <c r="AF92" s="23"/>
      <c r="AG92" s="8"/>
      <c r="AH92" s="25">
        <f t="shared" si="61"/>
        <v>-385.95850506687157</v>
      </c>
      <c r="AI92" s="25">
        <f t="shared" si="62"/>
        <v>-378.99824277674247</v>
      </c>
      <c r="AJ92" s="26">
        <f t="shared" si="69"/>
        <v>0.96911807807692318</v>
      </c>
      <c r="AK92" s="26">
        <f t="shared" si="72"/>
        <v>1.0910034504780219</v>
      </c>
      <c r="AL92" s="29">
        <f t="shared" si="74"/>
        <v>1.1077154807307692</v>
      </c>
      <c r="AM92" s="29">
        <f t="shared" si="75"/>
        <v>1.6712030252747256E-2</v>
      </c>
      <c r="AN92" s="58">
        <f t="shared" si="76"/>
        <v>0.13859740265384601</v>
      </c>
      <c r="AO92" s="23"/>
      <c r="AP92" s="40">
        <f t="shared" si="52"/>
        <v>-0.88995664887786841</v>
      </c>
      <c r="AQ92" s="40">
        <f t="shared" si="63"/>
        <v>-53.2</v>
      </c>
      <c r="AR92" s="40"/>
      <c r="AS92" s="40"/>
      <c r="AT92" s="23"/>
    </row>
    <row r="93" spans="1:46" ht="15">
      <c r="A93" s="7">
        <v>1409000</v>
      </c>
      <c r="B93" s="7">
        <f t="shared" si="53"/>
        <v>-1409</v>
      </c>
      <c r="C93" s="6">
        <v>0.34839557300000001</v>
      </c>
      <c r="E93" s="8"/>
      <c r="F93" s="25">
        <f t="shared" si="55"/>
        <v>-1366.582125720744</v>
      </c>
      <c r="G93" s="25">
        <f t="shared" si="56"/>
        <v>-1365.8087632440629</v>
      </c>
      <c r="H93" s="26">
        <f t="shared" si="64"/>
        <v>0.61561969299999997</v>
      </c>
      <c r="I93" s="26">
        <f t="shared" si="65"/>
        <v>0.64470158433333336</v>
      </c>
      <c r="J93" s="29">
        <f t="shared" si="77"/>
        <v>0.67498818816666661</v>
      </c>
      <c r="K93" s="29">
        <f t="shared" si="67"/>
        <v>3.0286603833333259E-2</v>
      </c>
      <c r="L93" s="58">
        <f t="shared" si="68"/>
        <v>5.9368495166666646E-2</v>
      </c>
      <c r="M93" s="23"/>
      <c r="N93" s="40">
        <f t="shared" si="50"/>
        <v>-0.23963953141701111</v>
      </c>
      <c r="O93" s="40">
        <f t="shared" si="57"/>
        <v>-5.5629999999999997</v>
      </c>
      <c r="P93" s="44"/>
      <c r="Q93" s="40"/>
      <c r="R93" s="23"/>
      <c r="T93" s="25">
        <f t="shared" si="58"/>
        <v>-1086.6249091622112</v>
      </c>
      <c r="U93" s="25">
        <f t="shared" si="59"/>
        <v>-1084.3048217321682</v>
      </c>
      <c r="V93" s="26">
        <f t="shared" si="54"/>
        <v>1.5407061652</v>
      </c>
      <c r="W93" s="26">
        <f t="shared" si="66"/>
        <v>1.4105626076666666</v>
      </c>
      <c r="X93" s="29">
        <f t="shared" si="73"/>
        <v>0.96593841905</v>
      </c>
      <c r="Y93" s="29">
        <f t="shared" si="70"/>
        <v>-0.44462418861666664</v>
      </c>
      <c r="Z93" s="58">
        <f t="shared" si="71"/>
        <v>-0.57476774615000004</v>
      </c>
      <c r="AA93" s="23"/>
      <c r="AB93" s="40">
        <f t="shared" si="51"/>
        <v>0.38830170009480203</v>
      </c>
      <c r="AC93" s="40">
        <f t="shared" si="60"/>
        <v>-12.43</v>
      </c>
      <c r="AD93" s="40"/>
      <c r="AE93" s="40"/>
      <c r="AF93" s="23"/>
      <c r="AG93" s="8"/>
      <c r="AH93" s="25">
        <f t="shared" si="61"/>
        <v>-372.03798048661315</v>
      </c>
      <c r="AI93" s="25">
        <f t="shared" si="62"/>
        <v>-365.07771819648406</v>
      </c>
      <c r="AJ93" s="26">
        <f t="shared" si="69"/>
        <v>1.2826639391428569</v>
      </c>
      <c r="AK93" s="26">
        <f t="shared" si="72"/>
        <v>1.2318567156208788</v>
      </c>
      <c r="AL93" s="29">
        <f t="shared" si="74"/>
        <v>1.0946144495085468</v>
      </c>
      <c r="AM93" s="29">
        <f t="shared" si="75"/>
        <v>-0.13724226611233203</v>
      </c>
      <c r="AN93" s="58">
        <f t="shared" si="76"/>
        <v>-0.18804948963431012</v>
      </c>
      <c r="AO93" s="23"/>
      <c r="AP93" s="40">
        <f t="shared" si="52"/>
        <v>-0.38860618469088754</v>
      </c>
      <c r="AQ93" s="40">
        <f t="shared" si="63"/>
        <v>-53.2</v>
      </c>
      <c r="AR93" s="40"/>
      <c r="AS93" s="40"/>
      <c r="AT93" s="23"/>
    </row>
    <row r="94" spans="1:46" ht="15">
      <c r="A94" s="7">
        <v>1408000</v>
      </c>
      <c r="B94" s="7">
        <f t="shared" si="53"/>
        <v>-1408</v>
      </c>
      <c r="C94" s="6">
        <v>0.57974815999999996</v>
      </c>
      <c r="E94" s="8"/>
      <c r="F94" s="25">
        <f t="shared" si="55"/>
        <v>-1365.035400767382</v>
      </c>
      <c r="G94" s="25">
        <f t="shared" si="56"/>
        <v>-1364.262038290701</v>
      </c>
      <c r="H94" s="26">
        <f t="shared" si="64"/>
        <v>0.75809436000000008</v>
      </c>
      <c r="I94" s="26">
        <f t="shared" si="65"/>
        <v>0.63964240650000004</v>
      </c>
      <c r="J94" s="29">
        <f t="shared" si="77"/>
        <v>0.70019196883333334</v>
      </c>
      <c r="K94" s="29">
        <f t="shared" si="67"/>
        <v>6.0549562333333307E-2</v>
      </c>
      <c r="L94" s="58">
        <f t="shared" si="68"/>
        <v>-5.7902391166666733E-2</v>
      </c>
      <c r="M94" s="23"/>
      <c r="N94" s="40">
        <f t="shared" si="50"/>
        <v>0.4404834905283207</v>
      </c>
      <c r="O94" s="40">
        <f t="shared" si="57"/>
        <v>-5.5629999999999997</v>
      </c>
      <c r="P94" s="44"/>
      <c r="Q94" s="40"/>
      <c r="R94" s="23"/>
      <c r="T94" s="25">
        <f t="shared" si="58"/>
        <v>-1081.9847343021252</v>
      </c>
      <c r="U94" s="25">
        <f t="shared" si="59"/>
        <v>-1079.6646468720821</v>
      </c>
      <c r="V94" s="26">
        <f t="shared" si="54"/>
        <v>1.1571853699999999</v>
      </c>
      <c r="W94" s="26">
        <f t="shared" si="66"/>
        <v>1.0914283384000001</v>
      </c>
      <c r="X94" s="29">
        <f t="shared" si="73"/>
        <v>1.0157340466277778</v>
      </c>
      <c r="Y94" s="29">
        <f t="shared" si="70"/>
        <v>-7.5694291772222311E-2</v>
      </c>
      <c r="Z94" s="58">
        <f t="shared" si="71"/>
        <v>-0.1414513233722221</v>
      </c>
      <c r="AA94" s="23"/>
      <c r="AB94" s="40">
        <f t="shared" si="51"/>
        <v>0.88980590738117527</v>
      </c>
      <c r="AC94" s="40">
        <f t="shared" si="60"/>
        <v>-12.43</v>
      </c>
      <c r="AD94" s="40"/>
      <c r="AE94" s="40"/>
      <c r="AF94" s="23"/>
      <c r="AG94" s="8"/>
      <c r="AH94" s="25">
        <f t="shared" si="61"/>
        <v>-358.11745590635473</v>
      </c>
      <c r="AI94" s="25">
        <f t="shared" si="62"/>
        <v>-351.15719361622564</v>
      </c>
      <c r="AJ94" s="26">
        <f t="shared" si="69"/>
        <v>1.4437881296428567</v>
      </c>
      <c r="AK94" s="26">
        <f t="shared" si="72"/>
        <v>1.2631218139999998</v>
      </c>
      <c r="AL94" s="29">
        <f t="shared" si="74"/>
        <v>1.0397841613418803</v>
      </c>
      <c r="AM94" s="29">
        <f t="shared" si="75"/>
        <v>-0.22333765265811945</v>
      </c>
      <c r="AN94" s="58">
        <f t="shared" si="76"/>
        <v>-0.4040039683009764</v>
      </c>
      <c r="AO94" s="23"/>
      <c r="AP94" s="40">
        <f t="shared" si="52"/>
        <v>0.29457743218962462</v>
      </c>
      <c r="AQ94" s="40">
        <f t="shared" si="63"/>
        <v>-53.2</v>
      </c>
      <c r="AR94" s="40"/>
      <c r="AS94" s="40"/>
      <c r="AT94" s="23"/>
    </row>
    <row r="95" spans="1:46" ht="15">
      <c r="A95" s="7">
        <v>1407000</v>
      </c>
      <c r="B95" s="7">
        <f t="shared" si="53"/>
        <v>-1407</v>
      </c>
      <c r="C95" s="6">
        <v>0.77055916000000002</v>
      </c>
      <c r="E95" s="8"/>
      <c r="F95" s="25">
        <f t="shared" si="55"/>
        <v>-1363.4886758140201</v>
      </c>
      <c r="G95" s="25">
        <f t="shared" si="56"/>
        <v>-1362.715313337339</v>
      </c>
      <c r="H95" s="26">
        <f t="shared" si="64"/>
        <v>0.54521316649999996</v>
      </c>
      <c r="I95" s="26">
        <f t="shared" si="65"/>
        <v>0.68318431783333333</v>
      </c>
      <c r="J95" s="29">
        <f t="shared" si="77"/>
        <v>0.72638561838888882</v>
      </c>
      <c r="K95" s="29">
        <f t="shared" si="67"/>
        <v>4.3201300555555489E-2</v>
      </c>
      <c r="L95" s="58">
        <f t="shared" si="68"/>
        <v>0.18117245188888886</v>
      </c>
      <c r="M95" s="23"/>
      <c r="N95" s="40">
        <f t="shared" si="50"/>
        <v>0.91449939182676176</v>
      </c>
      <c r="O95" s="40">
        <f t="shared" si="57"/>
        <v>-5.5629999999999997</v>
      </c>
      <c r="P95" s="44"/>
      <c r="Q95" s="40"/>
      <c r="R95" s="23"/>
      <c r="T95" s="25">
        <f t="shared" si="58"/>
        <v>-1077.3445594420391</v>
      </c>
      <c r="U95" s="25">
        <f t="shared" si="59"/>
        <v>-1075.0244720119961</v>
      </c>
      <c r="V95" s="26">
        <f t="shared" si="54"/>
        <v>0.5763934799999999</v>
      </c>
      <c r="W95" s="26">
        <f t="shared" si="66"/>
        <v>0.63300226449999997</v>
      </c>
      <c r="X95" s="29">
        <f t="shared" si="73"/>
        <v>1.0302408517444444</v>
      </c>
      <c r="Y95" s="29">
        <f t="shared" si="70"/>
        <v>0.39723858724444439</v>
      </c>
      <c r="Z95" s="58">
        <f t="shared" si="71"/>
        <v>0.45384737174444445</v>
      </c>
      <c r="AA95" s="23"/>
      <c r="AB95" s="40">
        <f t="shared" si="51"/>
        <v>0.97496004151278759</v>
      </c>
      <c r="AC95" s="40">
        <f t="shared" si="60"/>
        <v>-12.43</v>
      </c>
      <c r="AD95" s="40"/>
      <c r="AE95" s="40"/>
      <c r="AF95" s="23"/>
      <c r="AG95" s="8"/>
      <c r="AH95" s="25">
        <f t="shared" si="61"/>
        <v>-344.19693132609632</v>
      </c>
      <c r="AI95" s="25">
        <f t="shared" si="62"/>
        <v>-337.23666903596722</v>
      </c>
      <c r="AJ95" s="26">
        <f t="shared" si="69"/>
        <v>1.0629133732142857</v>
      </c>
      <c r="AK95" s="26">
        <f t="shared" si="72"/>
        <v>1.1469285012619046</v>
      </c>
      <c r="AL95" s="29">
        <f t="shared" si="74"/>
        <v>1.0246614749133089</v>
      </c>
      <c r="AM95" s="29">
        <f t="shared" si="75"/>
        <v>-0.12226702634859565</v>
      </c>
      <c r="AN95" s="58">
        <f t="shared" si="76"/>
        <v>-3.825189830097675E-2</v>
      </c>
      <c r="AO95" s="23"/>
      <c r="AP95" s="40">
        <f t="shared" si="52"/>
        <v>0.83992499468512494</v>
      </c>
      <c r="AQ95" s="40">
        <f t="shared" si="63"/>
        <v>-53.2</v>
      </c>
      <c r="AR95" s="40"/>
      <c r="AS95" s="40"/>
      <c r="AT95" s="23"/>
    </row>
    <row r="96" spans="1:46" ht="15">
      <c r="A96" s="7">
        <v>1406000</v>
      </c>
      <c r="B96" s="7">
        <f t="shared" si="53"/>
        <v>-1406</v>
      </c>
      <c r="C96" s="6">
        <v>1.004280133</v>
      </c>
      <c r="E96" s="8"/>
      <c r="F96" s="25">
        <f t="shared" si="55"/>
        <v>-1361.9419508606582</v>
      </c>
      <c r="G96" s="25">
        <f t="shared" si="56"/>
        <v>-1361.1685883839771</v>
      </c>
      <c r="H96" s="26">
        <f t="shared" si="64"/>
        <v>0.74624542699999996</v>
      </c>
      <c r="I96" s="26">
        <f t="shared" si="65"/>
        <v>0.67288225783333322</v>
      </c>
      <c r="J96" s="29">
        <f t="shared" si="77"/>
        <v>0.78692658138888882</v>
      </c>
      <c r="K96" s="29">
        <f t="shared" si="67"/>
        <v>0.1140443235555556</v>
      </c>
      <c r="L96" s="58">
        <f t="shared" si="68"/>
        <v>4.0681154388888863E-2</v>
      </c>
      <c r="M96" s="23"/>
      <c r="N96" s="40">
        <f t="shared" si="50"/>
        <v>0.96061086416088015</v>
      </c>
      <c r="O96" s="40">
        <f t="shared" si="57"/>
        <v>-5.5629999999999997</v>
      </c>
      <c r="P96" s="44"/>
      <c r="Q96" s="40"/>
      <c r="R96" s="23"/>
      <c r="T96" s="25">
        <f t="shared" si="58"/>
        <v>-1072.704384581953</v>
      </c>
      <c r="U96" s="25">
        <f t="shared" si="59"/>
        <v>-1070.38429715191</v>
      </c>
      <c r="V96" s="26">
        <f t="shared" si="54"/>
        <v>0.16542794350000001</v>
      </c>
      <c r="W96" s="26">
        <f t="shared" si="66"/>
        <v>0.4792049243</v>
      </c>
      <c r="X96" s="29">
        <f t="shared" si="73"/>
        <v>1.0284627486833333</v>
      </c>
      <c r="Y96" s="29">
        <f t="shared" si="70"/>
        <v>0.54925782438333326</v>
      </c>
      <c r="Z96" s="58">
        <f t="shared" si="71"/>
        <v>0.86303480518333331</v>
      </c>
      <c r="AA96" s="23"/>
      <c r="AB96" s="40">
        <f t="shared" si="51"/>
        <v>0.60391953674666865</v>
      </c>
      <c r="AC96" s="40">
        <f t="shared" si="60"/>
        <v>-12.43</v>
      </c>
      <c r="AD96" s="40"/>
      <c r="AE96" s="40"/>
      <c r="AF96" s="23"/>
      <c r="AG96" s="8"/>
      <c r="AH96" s="25">
        <f t="shared" si="61"/>
        <v>-330.2764067458379</v>
      </c>
      <c r="AI96" s="25">
        <f t="shared" si="62"/>
        <v>-323.31614445570881</v>
      </c>
      <c r="AJ96" s="26">
        <f t="shared" si="69"/>
        <v>0.93408400092857147</v>
      </c>
      <c r="AK96" s="26">
        <f t="shared" si="72"/>
        <v>0.99978504152380943</v>
      </c>
      <c r="AL96" s="29">
        <f t="shared" si="74"/>
        <v>1.0012667935561659</v>
      </c>
      <c r="AM96" s="29">
        <f t="shared" si="75"/>
        <v>1.4817520323564537E-3</v>
      </c>
      <c r="AN96" s="58">
        <f t="shared" si="76"/>
        <v>6.7182792627594412E-2</v>
      </c>
      <c r="AO96" s="23"/>
      <c r="AP96" s="40">
        <f t="shared" si="52"/>
        <v>0.99226231744093385</v>
      </c>
      <c r="AQ96" s="40">
        <f t="shared" si="63"/>
        <v>-53.2</v>
      </c>
      <c r="AR96" s="40"/>
      <c r="AS96" s="40"/>
      <c r="AT96" s="23"/>
    </row>
    <row r="97" spans="1:46" ht="15">
      <c r="A97" s="7">
        <v>1405000</v>
      </c>
      <c r="B97" s="7">
        <f t="shared" si="53"/>
        <v>-1405</v>
      </c>
      <c r="C97" s="6">
        <v>1.215516907</v>
      </c>
      <c r="E97" s="8"/>
      <c r="F97" s="25">
        <f t="shared" si="55"/>
        <v>-1360.3952259072962</v>
      </c>
      <c r="G97" s="25">
        <f t="shared" si="56"/>
        <v>-1359.6218634306151</v>
      </c>
      <c r="H97" s="26">
        <f t="shared" si="64"/>
        <v>0.72718817999999996</v>
      </c>
      <c r="I97" s="26">
        <f t="shared" si="65"/>
        <v>0.79787111333333327</v>
      </c>
      <c r="J97" s="29">
        <f t="shared" si="77"/>
        <v>0.82867100288888884</v>
      </c>
      <c r="K97" s="29">
        <f t="shared" si="67"/>
        <v>3.0799889555555571E-2</v>
      </c>
      <c r="L97" s="58">
        <f t="shared" si="68"/>
        <v>0.10148282288888888</v>
      </c>
      <c r="M97" s="23"/>
      <c r="N97" s="40">
        <f t="shared" si="50"/>
        <v>0.55724183715372055</v>
      </c>
      <c r="O97" s="40">
        <f t="shared" si="57"/>
        <v>-5.5629999999999997</v>
      </c>
      <c r="P97" s="44"/>
      <c r="Q97" s="40"/>
      <c r="R97" s="23"/>
      <c r="T97" s="25">
        <f t="shared" si="58"/>
        <v>-1068.064209721867</v>
      </c>
      <c r="U97" s="25">
        <f t="shared" si="59"/>
        <v>-1065.7441222918239</v>
      </c>
      <c r="V97" s="26">
        <f t="shared" si="54"/>
        <v>0.69579334939999993</v>
      </c>
      <c r="W97" s="26">
        <f t="shared" si="66"/>
        <v>0.81420547990000003</v>
      </c>
      <c r="X97" s="29">
        <f t="shared" si="73"/>
        <v>0.95565810870555568</v>
      </c>
      <c r="Y97" s="29">
        <f t="shared" si="70"/>
        <v>0.14145262880555565</v>
      </c>
      <c r="Z97" s="58">
        <f t="shared" si="71"/>
        <v>0.25986475930555575</v>
      </c>
      <c r="AA97" s="23"/>
      <c r="AB97" s="40">
        <f t="shared" si="51"/>
        <v>-4.9701631081201465E-2</v>
      </c>
      <c r="AC97" s="40">
        <f t="shared" si="60"/>
        <v>-12.43</v>
      </c>
      <c r="AD97" s="40"/>
      <c r="AE97" s="40"/>
      <c r="AF97" s="23"/>
      <c r="AG97" s="8"/>
      <c r="AH97" s="25">
        <f t="shared" si="61"/>
        <v>-316.35588216557949</v>
      </c>
      <c r="AI97" s="25">
        <f t="shared" si="62"/>
        <v>-309.39561987545039</v>
      </c>
      <c r="AJ97" s="26">
        <f t="shared" si="69"/>
        <v>1.0023577504285712</v>
      </c>
      <c r="AK97" s="26">
        <f t="shared" si="72"/>
        <v>0.95573698404761898</v>
      </c>
      <c r="AL97" s="29">
        <f t="shared" si="74"/>
        <v>1.0237427013888887</v>
      </c>
      <c r="AM97" s="29">
        <f t="shared" si="75"/>
        <v>6.80057173412697E-2</v>
      </c>
      <c r="AN97" s="58">
        <f t="shared" si="76"/>
        <v>2.138495096031745E-2</v>
      </c>
      <c r="AO97" s="23"/>
      <c r="AP97" s="40">
        <f t="shared" si="52"/>
        <v>0.68030907409884966</v>
      </c>
      <c r="AQ97" s="40">
        <f t="shared" si="63"/>
        <v>-53.2</v>
      </c>
      <c r="AR97" s="40"/>
      <c r="AS97" s="40"/>
      <c r="AT97" s="23"/>
    </row>
    <row r="98" spans="1:46" ht="15">
      <c r="A98" s="7">
        <v>1404000</v>
      </c>
      <c r="B98" s="7">
        <f t="shared" si="53"/>
        <v>-1404</v>
      </c>
      <c r="C98" s="6">
        <v>1.4771192</v>
      </c>
      <c r="E98" s="8"/>
      <c r="F98" s="25">
        <f t="shared" si="55"/>
        <v>-1358.8485009539343</v>
      </c>
      <c r="G98" s="25">
        <f t="shared" si="56"/>
        <v>-1358.0751384772532</v>
      </c>
      <c r="H98" s="26">
        <f t="shared" si="64"/>
        <v>0.920179733</v>
      </c>
      <c r="I98" s="26">
        <f t="shared" si="65"/>
        <v>0.91392516199999996</v>
      </c>
      <c r="J98" s="29">
        <f t="shared" si="77"/>
        <v>0.8686300325555556</v>
      </c>
      <c r="K98" s="29">
        <f t="shared" si="67"/>
        <v>-4.529512944444436E-2</v>
      </c>
      <c r="L98" s="58">
        <f t="shared" si="68"/>
        <v>-5.1549700444444402E-2</v>
      </c>
      <c r="M98" s="23"/>
      <c r="N98" s="40">
        <f t="shared" si="50"/>
        <v>-0.10686683851086472</v>
      </c>
      <c r="O98" s="40">
        <f t="shared" si="57"/>
        <v>-5.5629999999999997</v>
      </c>
      <c r="P98" s="44"/>
      <c r="Q98" s="40"/>
      <c r="R98" s="23"/>
      <c r="T98" s="25">
        <f t="shared" si="58"/>
        <v>-1063.4240348617809</v>
      </c>
      <c r="U98" s="25">
        <f t="shared" si="59"/>
        <v>-1061.1039474317379</v>
      </c>
      <c r="V98" s="26">
        <f t="shared" si="54"/>
        <v>1.5813951468</v>
      </c>
      <c r="W98" s="26">
        <f t="shared" si="66"/>
        <v>1.1300117264833334</v>
      </c>
      <c r="X98" s="29">
        <f t="shared" si="73"/>
        <v>0.8700169618222221</v>
      </c>
      <c r="Y98" s="29">
        <f t="shared" si="70"/>
        <v>-0.25999476466111127</v>
      </c>
      <c r="Z98" s="58">
        <f t="shared" si="71"/>
        <v>-0.71137818497777794</v>
      </c>
      <c r="AA98" s="23"/>
      <c r="AB98" s="40">
        <f t="shared" si="51"/>
        <v>-0.6800668533541</v>
      </c>
      <c r="AC98" s="40">
        <f t="shared" si="60"/>
        <v>-12.43</v>
      </c>
      <c r="AD98" s="40"/>
      <c r="AE98" s="40"/>
      <c r="AF98" s="23"/>
      <c r="AG98" s="8"/>
      <c r="AH98" s="25">
        <f t="shared" si="61"/>
        <v>-302.43535758532107</v>
      </c>
      <c r="AI98" s="25">
        <f t="shared" si="62"/>
        <v>-295.47509529519198</v>
      </c>
      <c r="AJ98" s="26">
        <f t="shared" si="69"/>
        <v>0.93076920078571423</v>
      </c>
      <c r="AK98" s="26">
        <f t="shared" si="72"/>
        <v>0.83605247299999996</v>
      </c>
      <c r="AL98" s="29">
        <f t="shared" si="74"/>
        <v>0.99183087418253946</v>
      </c>
      <c r="AM98" s="29">
        <f t="shared" si="75"/>
        <v>0.15577840118253949</v>
      </c>
      <c r="AN98" s="58">
        <f t="shared" si="76"/>
        <v>6.1061673396825222E-2</v>
      </c>
      <c r="AO98" s="23"/>
      <c r="AP98" s="40">
        <f t="shared" ref="AP98:AP119" si="78" xml:space="preserve"> SIN((2*PI()*(AI98+AQ98)/125.284721222326) + 1.728475865)</f>
        <v>5.0031654192748617E-2</v>
      </c>
      <c r="AQ98" s="40">
        <f t="shared" si="63"/>
        <v>-53.2</v>
      </c>
      <c r="AR98" s="40"/>
      <c r="AS98" s="40"/>
      <c r="AT98" s="23"/>
    </row>
    <row r="99" spans="1:46" ht="15">
      <c r="A99" s="7">
        <v>1403000</v>
      </c>
      <c r="B99" s="7">
        <f t="shared" si="53"/>
        <v>-1403</v>
      </c>
      <c r="C99" s="6">
        <v>1.6260054669999999</v>
      </c>
      <c r="E99" s="8"/>
      <c r="F99" s="25">
        <f t="shared" si="55"/>
        <v>-1357.3017760005723</v>
      </c>
      <c r="G99" s="25">
        <f t="shared" si="56"/>
        <v>-1356.5284135238912</v>
      </c>
      <c r="H99" s="26">
        <f t="shared" si="64"/>
        <v>1.094407573</v>
      </c>
      <c r="I99" s="26">
        <f t="shared" si="65"/>
        <v>1.0431959020000001</v>
      </c>
      <c r="J99" s="29">
        <f t="shared" si="77"/>
        <v>0.88589888661111105</v>
      </c>
      <c r="K99" s="29">
        <f t="shared" si="67"/>
        <v>-0.15729701538888907</v>
      </c>
      <c r="L99" s="58">
        <f t="shared" si="68"/>
        <v>-0.20850868638888898</v>
      </c>
      <c r="M99" s="23"/>
      <c r="N99" s="40">
        <f t="shared" si="50"/>
        <v>-0.72097133274360492</v>
      </c>
      <c r="O99" s="40">
        <f t="shared" si="57"/>
        <v>-5.5629999999999997</v>
      </c>
      <c r="P99" s="44"/>
      <c r="Q99" s="40"/>
      <c r="R99" s="23"/>
      <c r="T99" s="25">
        <f t="shared" si="58"/>
        <v>-1058.7838600016948</v>
      </c>
      <c r="U99" s="25">
        <f t="shared" si="59"/>
        <v>-1056.4637725716518</v>
      </c>
      <c r="V99" s="26">
        <f t="shared" si="54"/>
        <v>1.1128466832499999</v>
      </c>
      <c r="W99" s="26">
        <f t="shared" si="66"/>
        <v>1.1956207140833335</v>
      </c>
      <c r="X99" s="29">
        <f t="shared" si="73"/>
        <v>0.83513788515555554</v>
      </c>
      <c r="Y99" s="29">
        <f t="shared" si="70"/>
        <v>-0.36048282892777794</v>
      </c>
      <c r="Z99" s="58">
        <f t="shared" si="71"/>
        <v>-0.27770879809444438</v>
      </c>
      <c r="AA99" s="23"/>
      <c r="AB99" s="40">
        <f t="shared" si="51"/>
        <v>-0.99222123684144969</v>
      </c>
      <c r="AC99" s="40">
        <f t="shared" si="60"/>
        <v>-12.43</v>
      </c>
      <c r="AD99" s="40"/>
      <c r="AE99" s="40"/>
      <c r="AF99" s="23"/>
      <c r="AG99" s="8"/>
      <c r="AH99" s="25">
        <f t="shared" si="61"/>
        <v>-288.51483300506266</v>
      </c>
      <c r="AI99" s="25">
        <f t="shared" si="62"/>
        <v>-281.55457071493356</v>
      </c>
      <c r="AJ99" s="26">
        <f t="shared" si="69"/>
        <v>0.57503046778571421</v>
      </c>
      <c r="AK99" s="26">
        <f t="shared" si="72"/>
        <v>0.7721586235238096</v>
      </c>
      <c r="AL99" s="29">
        <f t="shared" si="74"/>
        <v>0.9679566378809521</v>
      </c>
      <c r="AM99" s="29">
        <f t="shared" si="75"/>
        <v>0.1957980143571425</v>
      </c>
      <c r="AN99" s="58">
        <f t="shared" si="76"/>
        <v>0.39292617009523789</v>
      </c>
      <c r="AO99" s="23"/>
      <c r="AP99" s="40">
        <f t="shared" si="78"/>
        <v>-0.60365613275003882</v>
      </c>
      <c r="AQ99" s="40">
        <f t="shared" si="63"/>
        <v>-53.2</v>
      </c>
      <c r="AR99" s="40"/>
      <c r="AS99" s="40"/>
      <c r="AT99" s="23"/>
    </row>
    <row r="100" spans="1:46" ht="15">
      <c r="A100" s="7">
        <v>1402000</v>
      </c>
      <c r="B100" s="7">
        <f t="shared" si="53"/>
        <v>-1402</v>
      </c>
      <c r="C100" s="6">
        <v>1.674676667</v>
      </c>
      <c r="E100" s="8"/>
      <c r="F100" s="25">
        <f t="shared" si="55"/>
        <v>-1355.7550510472104</v>
      </c>
      <c r="G100" s="25">
        <f t="shared" si="56"/>
        <v>-1354.9816885705293</v>
      </c>
      <c r="H100" s="26">
        <f t="shared" si="64"/>
        <v>1.1150004</v>
      </c>
      <c r="I100" s="26">
        <f t="shared" si="65"/>
        <v>1.0484994888333334</v>
      </c>
      <c r="J100" s="29">
        <f t="shared" si="77"/>
        <v>0.90123380288888866</v>
      </c>
      <c r="K100" s="29">
        <f t="shared" si="67"/>
        <v>-0.14726568594444478</v>
      </c>
      <c r="L100" s="58">
        <f t="shared" si="68"/>
        <v>-0.21376659711111134</v>
      </c>
      <c r="M100" s="23"/>
      <c r="N100" s="40">
        <f t="shared" si="50"/>
        <v>-0.99772532768179367</v>
      </c>
      <c r="O100" s="40">
        <f t="shared" si="57"/>
        <v>-5.5629999999999997</v>
      </c>
      <c r="P100" s="44"/>
      <c r="Q100" s="40"/>
      <c r="R100" s="23"/>
      <c r="T100" s="25">
        <f t="shared" si="58"/>
        <v>-1054.1436851416088</v>
      </c>
      <c r="U100" s="25">
        <f t="shared" si="59"/>
        <v>-1051.8235977115658</v>
      </c>
      <c r="V100" s="26">
        <f t="shared" si="54"/>
        <v>0.89262031220000004</v>
      </c>
      <c r="W100" s="26">
        <f t="shared" si="66"/>
        <v>0.96134050781666669</v>
      </c>
      <c r="X100" s="29">
        <f t="shared" si="73"/>
        <v>0.87944440013333336</v>
      </c>
      <c r="Y100" s="29">
        <f t="shared" si="70"/>
        <v>-8.189610768333333E-2</v>
      </c>
      <c r="Z100" s="58">
        <f t="shared" si="71"/>
        <v>-1.3175912066666684E-2</v>
      </c>
      <c r="AA100" s="23"/>
      <c r="AB100" s="40">
        <f t="shared" si="51"/>
        <v>-0.8401042762999622</v>
      </c>
      <c r="AC100" s="40">
        <f t="shared" si="60"/>
        <v>-12.43</v>
      </c>
      <c r="AD100" s="40"/>
      <c r="AE100" s="40"/>
      <c r="AF100" s="23"/>
      <c r="AG100" s="8"/>
      <c r="AH100" s="25">
        <f t="shared" si="61"/>
        <v>-274.59430842480424</v>
      </c>
      <c r="AI100" s="25">
        <f t="shared" si="62"/>
        <v>-267.63404613467515</v>
      </c>
      <c r="AJ100" s="26">
        <f t="shared" si="69"/>
        <v>0.81067620200000001</v>
      </c>
      <c r="AK100" s="26">
        <f t="shared" si="72"/>
        <v>0.85236930611904749</v>
      </c>
      <c r="AL100" s="29">
        <f t="shared" si="74"/>
        <v>0.93543767978571424</v>
      </c>
      <c r="AM100" s="29">
        <f t="shared" si="75"/>
        <v>8.306837366666675E-2</v>
      </c>
      <c r="AN100" s="58">
        <f t="shared" si="76"/>
        <v>0.12476147778571423</v>
      </c>
      <c r="AO100" s="23"/>
      <c r="AP100" s="40">
        <f t="shared" si="78"/>
        <v>-0.97488650628846729</v>
      </c>
      <c r="AQ100" s="40">
        <f t="shared" si="63"/>
        <v>-53.2</v>
      </c>
      <c r="AR100" s="40"/>
      <c r="AS100" s="40"/>
      <c r="AT100" s="23"/>
    </row>
    <row r="101" spans="1:46" ht="15">
      <c r="A101" s="7">
        <v>1401000</v>
      </c>
      <c r="B101" s="7">
        <f t="shared" si="53"/>
        <v>-1401</v>
      </c>
      <c r="C101" s="6">
        <v>1.7096205330000001</v>
      </c>
      <c r="E101" s="8"/>
      <c r="F101" s="25">
        <f t="shared" si="55"/>
        <v>-1354.2083260938484</v>
      </c>
      <c r="G101" s="25">
        <f t="shared" si="56"/>
        <v>-1353.4349636171673</v>
      </c>
      <c r="H101" s="26">
        <f t="shared" si="64"/>
        <v>0.93609049349999995</v>
      </c>
      <c r="I101" s="26">
        <f t="shared" si="65"/>
        <v>1.0087806178333334</v>
      </c>
      <c r="J101" s="29">
        <f t="shared" si="77"/>
        <v>0.88764188727777771</v>
      </c>
      <c r="K101" s="29">
        <f t="shared" si="67"/>
        <v>-0.12113873055555568</v>
      </c>
      <c r="L101" s="58">
        <f t="shared" si="68"/>
        <v>-4.8448606222222246E-2</v>
      </c>
      <c r="M101" s="23"/>
      <c r="N101" s="40">
        <f t="shared" si="50"/>
        <v>-0.80763255331581341</v>
      </c>
      <c r="O101" s="40">
        <f t="shared" si="57"/>
        <v>-5.5629999999999997</v>
      </c>
      <c r="P101" s="44"/>
      <c r="Q101" s="40"/>
      <c r="R101" s="23"/>
      <c r="T101" s="25">
        <f t="shared" si="58"/>
        <v>-1049.5035102815227</v>
      </c>
      <c r="U101" s="25">
        <f t="shared" si="59"/>
        <v>-1047.1834228514797</v>
      </c>
      <c r="V101" s="26">
        <f t="shared" si="54"/>
        <v>0.87855452799999989</v>
      </c>
      <c r="W101" s="26">
        <f t="shared" si="66"/>
        <v>0.8470368944833333</v>
      </c>
      <c r="X101" s="29">
        <f t="shared" si="73"/>
        <v>1.0184390319666667</v>
      </c>
      <c r="Y101" s="29">
        <f t="shared" si="70"/>
        <v>0.17140213748333344</v>
      </c>
      <c r="Z101" s="58">
        <f t="shared" si="71"/>
        <v>0.13988450396666685</v>
      </c>
      <c r="AA101" s="23"/>
      <c r="AB101" s="40">
        <f t="shared" si="51"/>
        <v>-0.29489318815871979</v>
      </c>
      <c r="AC101" s="40">
        <f t="shared" si="60"/>
        <v>-12.43</v>
      </c>
      <c r="AD101" s="40"/>
      <c r="AE101" s="40"/>
      <c r="AF101" s="23"/>
      <c r="AG101" s="8"/>
      <c r="AH101" s="25">
        <f t="shared" si="61"/>
        <v>-260.67378384454582</v>
      </c>
      <c r="AI101" s="25">
        <f t="shared" si="62"/>
        <v>-253.71352155441676</v>
      </c>
      <c r="AJ101" s="26">
        <f t="shared" si="69"/>
        <v>1.1714012485714285</v>
      </c>
      <c r="AK101" s="26">
        <f t="shared" si="72"/>
        <v>0.99251164828571425</v>
      </c>
      <c r="AL101" s="29">
        <f t="shared" si="74"/>
        <v>0.9014372918962148</v>
      </c>
      <c r="AM101" s="29">
        <f t="shared" si="75"/>
        <v>-9.1074356389499456E-2</v>
      </c>
      <c r="AN101" s="58">
        <f t="shared" si="76"/>
        <v>-0.26996395667521367</v>
      </c>
      <c r="AO101" s="23"/>
      <c r="AP101" s="40">
        <f t="shared" si="78"/>
        <v>-0.88995664887787662</v>
      </c>
      <c r="AQ101" s="40">
        <f t="shared" si="63"/>
        <v>-53.2</v>
      </c>
      <c r="AR101" s="40"/>
      <c r="AS101" s="40"/>
      <c r="AT101" s="23"/>
    </row>
    <row r="102" spans="1:46" ht="15">
      <c r="A102" s="7">
        <v>1400000</v>
      </c>
      <c r="B102" s="7">
        <f t="shared" si="53"/>
        <v>-1400</v>
      </c>
      <c r="C102" s="6">
        <v>1.640090933</v>
      </c>
      <c r="E102" s="8"/>
      <c r="F102" s="25">
        <f t="shared" si="55"/>
        <v>-1352.6616011404865</v>
      </c>
      <c r="G102" s="25">
        <f t="shared" si="56"/>
        <v>-1351.8882386638054</v>
      </c>
      <c r="H102" s="26">
        <f t="shared" si="64"/>
        <v>0.97525096</v>
      </c>
      <c r="I102" s="26">
        <f t="shared" si="65"/>
        <v>0.94161850000000002</v>
      </c>
      <c r="J102" s="29">
        <f t="shared" si="77"/>
        <v>0.89385184727777778</v>
      </c>
      <c r="K102" s="29">
        <f t="shared" si="67"/>
        <v>-4.7766652722222247E-2</v>
      </c>
      <c r="L102" s="58">
        <f t="shared" si="68"/>
        <v>-8.1399112722222222E-2</v>
      </c>
      <c r="M102" s="23"/>
      <c r="N102" s="40">
        <f t="shared" si="50"/>
        <v>-0.23963953141736316</v>
      </c>
      <c r="O102" s="40">
        <f t="shared" si="57"/>
        <v>-5.5629999999999997</v>
      </c>
      <c r="P102" s="44"/>
      <c r="Q102" s="40"/>
      <c r="R102" s="23"/>
      <c r="T102" s="25">
        <f t="shared" si="58"/>
        <v>-1044.8633354214367</v>
      </c>
      <c r="U102" s="25">
        <f t="shared" si="59"/>
        <v>-1042.5432479913936</v>
      </c>
      <c r="V102" s="26">
        <f t="shared" si="54"/>
        <v>0.76993584324999997</v>
      </c>
      <c r="W102" s="26">
        <f t="shared" si="66"/>
        <v>0.83058801708333319</v>
      </c>
      <c r="X102" s="29">
        <f t="shared" si="73"/>
        <v>1.0606968793666667</v>
      </c>
      <c r="Y102" s="29">
        <f t="shared" si="70"/>
        <v>0.23010886228333349</v>
      </c>
      <c r="Z102" s="58">
        <f t="shared" si="71"/>
        <v>0.2907610361166667</v>
      </c>
      <c r="AA102" s="23"/>
      <c r="AB102" s="40">
        <f t="shared" si="51"/>
        <v>0.38830170009470355</v>
      </c>
      <c r="AC102" s="40">
        <f t="shared" si="60"/>
        <v>-12.43</v>
      </c>
      <c r="AD102" s="40"/>
      <c r="AE102" s="40"/>
      <c r="AF102" s="23"/>
      <c r="AG102" s="8"/>
      <c r="AH102" s="25">
        <f t="shared" si="61"/>
        <v>-246.75325926428744</v>
      </c>
      <c r="AI102" s="25">
        <f t="shared" si="62"/>
        <v>-239.79299697415837</v>
      </c>
      <c r="AJ102" s="26">
        <f t="shared" si="69"/>
        <v>0.99545749428571406</v>
      </c>
      <c r="AK102" s="26">
        <f t="shared" si="72"/>
        <v>1.1319262485952379</v>
      </c>
      <c r="AL102" s="29">
        <f t="shared" si="74"/>
        <v>0.86653110121367527</v>
      </c>
      <c r="AM102" s="29">
        <f t="shared" si="75"/>
        <v>-0.26539514738156267</v>
      </c>
      <c r="AN102" s="58">
        <f t="shared" si="76"/>
        <v>-0.12892639307203879</v>
      </c>
      <c r="AO102" s="23"/>
      <c r="AP102" s="40">
        <f t="shared" si="78"/>
        <v>-0.38860618469090413</v>
      </c>
      <c r="AQ102" s="40">
        <f t="shared" si="63"/>
        <v>-53.2</v>
      </c>
      <c r="AR102" s="40"/>
      <c r="AS102" s="40"/>
      <c r="AT102" s="23"/>
    </row>
    <row r="103" spans="1:46" ht="15">
      <c r="A103" s="7">
        <v>1399000</v>
      </c>
      <c r="B103" s="7">
        <f t="shared" si="53"/>
        <v>-1399</v>
      </c>
      <c r="C103" s="6">
        <v>1.4138839999999999</v>
      </c>
      <c r="E103" s="8"/>
      <c r="F103" s="25">
        <f t="shared" si="55"/>
        <v>-1351.1148761871245</v>
      </c>
      <c r="G103" s="25">
        <f t="shared" si="56"/>
        <v>-1350.3415137104435</v>
      </c>
      <c r="H103" s="26">
        <f t="shared" si="64"/>
        <v>0.91351404650000001</v>
      </c>
      <c r="I103" s="26">
        <f t="shared" si="65"/>
        <v>0.85733080649999993</v>
      </c>
      <c r="J103" s="29">
        <f t="shared" si="77"/>
        <v>0.92084529616666677</v>
      </c>
      <c r="K103" s="29">
        <f t="shared" si="67"/>
        <v>6.351448966666684E-2</v>
      </c>
      <c r="L103" s="58">
        <f t="shared" si="68"/>
        <v>7.3312496666667615E-3</v>
      </c>
      <c r="M103" s="23"/>
      <c r="N103" s="40">
        <f t="shared" si="50"/>
        <v>0.44048349052799518</v>
      </c>
      <c r="O103" s="40">
        <f t="shared" si="57"/>
        <v>-5.5629999999999997</v>
      </c>
      <c r="P103" s="44"/>
      <c r="Q103" s="40"/>
      <c r="R103" s="23"/>
      <c r="T103" s="25">
        <f t="shared" si="58"/>
        <v>-1040.2231605613506</v>
      </c>
      <c r="U103" s="25">
        <f t="shared" si="59"/>
        <v>-1037.9030731313076</v>
      </c>
      <c r="V103" s="26">
        <f t="shared" si="54"/>
        <v>0.84327368000000003</v>
      </c>
      <c r="W103" s="26">
        <f t="shared" si="66"/>
        <v>0.86278721268333347</v>
      </c>
      <c r="X103" s="29">
        <f t="shared" si="73"/>
        <v>1.0101959341388889</v>
      </c>
      <c r="Y103" s="29">
        <f t="shared" si="70"/>
        <v>0.14740872145555539</v>
      </c>
      <c r="Z103" s="58">
        <f t="shared" si="71"/>
        <v>0.16692225413888884</v>
      </c>
      <c r="AA103" s="23"/>
      <c r="AB103" s="40">
        <f t="shared" si="51"/>
        <v>0.88980590738112653</v>
      </c>
      <c r="AC103" s="40">
        <f t="shared" si="60"/>
        <v>-12.43</v>
      </c>
      <c r="AD103" s="40"/>
      <c r="AE103" s="40"/>
      <c r="AF103" s="23"/>
      <c r="AG103" s="8"/>
      <c r="AH103" s="25">
        <f t="shared" si="61"/>
        <v>-232.83273468402905</v>
      </c>
      <c r="AI103" s="25">
        <f t="shared" si="62"/>
        <v>-225.87247239389998</v>
      </c>
      <c r="AJ103" s="26">
        <f t="shared" si="69"/>
        <v>1.2289200029285716</v>
      </c>
      <c r="AK103" s="26">
        <f t="shared" si="72"/>
        <v>0.99820674919047614</v>
      </c>
      <c r="AL103" s="29">
        <f t="shared" si="74"/>
        <v>0.89963128325335773</v>
      </c>
      <c r="AM103" s="29">
        <f t="shared" si="75"/>
        <v>-9.8575465937118412E-2</v>
      </c>
      <c r="AN103" s="58">
        <f t="shared" si="76"/>
        <v>-0.32928871967521389</v>
      </c>
      <c r="AO103" s="23"/>
      <c r="AP103" s="40">
        <f t="shared" si="78"/>
        <v>0.29457743218960569</v>
      </c>
      <c r="AQ103" s="40">
        <f t="shared" si="63"/>
        <v>-53.2</v>
      </c>
      <c r="AR103" s="40"/>
      <c r="AS103" s="40"/>
      <c r="AT103" s="23"/>
    </row>
    <row r="104" spans="1:46" ht="15">
      <c r="A104" s="7">
        <v>1398000</v>
      </c>
      <c r="B104" s="7">
        <f t="shared" si="53"/>
        <v>-1398</v>
      </c>
      <c r="C104" s="6">
        <v>1.3377992000000001</v>
      </c>
      <c r="E104" s="8"/>
      <c r="F104" s="25">
        <f t="shared" si="55"/>
        <v>-1349.5681512337626</v>
      </c>
      <c r="G104" s="25">
        <f t="shared" si="56"/>
        <v>-1348.7947887570815</v>
      </c>
      <c r="H104" s="26">
        <f t="shared" si="64"/>
        <v>0.68322741300000001</v>
      </c>
      <c r="I104" s="26">
        <f t="shared" si="65"/>
        <v>0.740219882</v>
      </c>
      <c r="J104" s="29">
        <f t="shared" si="77"/>
        <v>0.97385227694444454</v>
      </c>
      <c r="K104" s="29">
        <f t="shared" si="67"/>
        <v>0.23363239494444454</v>
      </c>
      <c r="L104" s="58">
        <f t="shared" si="68"/>
        <v>0.29062486394444453</v>
      </c>
      <c r="M104" s="23"/>
      <c r="N104" s="40">
        <f t="shared" si="50"/>
        <v>0.91449939182652307</v>
      </c>
      <c r="O104" s="40">
        <f t="shared" si="57"/>
        <v>-5.5629999999999997</v>
      </c>
      <c r="P104" s="44"/>
      <c r="Q104" s="40"/>
      <c r="R104" s="23"/>
      <c r="T104" s="25">
        <f t="shared" si="58"/>
        <v>-1035.5829857012645</v>
      </c>
      <c r="U104" s="25">
        <f t="shared" si="59"/>
        <v>-1033.2628982712215</v>
      </c>
      <c r="V104" s="26">
        <f t="shared" si="54"/>
        <v>0.97515211480000019</v>
      </c>
      <c r="W104" s="26">
        <f t="shared" si="66"/>
        <v>1.0782684749333333</v>
      </c>
      <c r="X104" s="29">
        <f t="shared" si="73"/>
        <v>0.99725317851111106</v>
      </c>
      <c r="Y104" s="29">
        <f t="shared" si="70"/>
        <v>-8.1015296422222272E-2</v>
      </c>
      <c r="Z104" s="58">
        <f t="shared" si="71"/>
        <v>2.2101063711110869E-2</v>
      </c>
      <c r="AA104" s="23"/>
      <c r="AB104" s="40">
        <f t="shared" si="51"/>
        <v>0.97496004151281757</v>
      </c>
      <c r="AC104" s="40">
        <f t="shared" si="60"/>
        <v>-12.43</v>
      </c>
      <c r="AD104" s="40"/>
      <c r="AE104" s="40"/>
      <c r="AF104" s="23"/>
      <c r="AG104" s="8"/>
      <c r="AH104" s="25">
        <f t="shared" si="61"/>
        <v>-218.91221010377066</v>
      </c>
      <c r="AI104" s="25">
        <f t="shared" si="62"/>
        <v>-211.9519478136416</v>
      </c>
      <c r="AJ104" s="26">
        <f t="shared" si="69"/>
        <v>0.77024275035714296</v>
      </c>
      <c r="AK104" s="26">
        <f t="shared" si="72"/>
        <v>0.87574775440293051</v>
      </c>
      <c r="AL104" s="29">
        <f t="shared" si="74"/>
        <v>0.98662068938034198</v>
      </c>
      <c r="AM104" s="29">
        <f t="shared" si="75"/>
        <v>0.11087293497741146</v>
      </c>
      <c r="AN104" s="58">
        <f t="shared" si="76"/>
        <v>0.21637793902319902</v>
      </c>
      <c r="AO104" s="23"/>
      <c r="AP104" s="40">
        <f t="shared" si="78"/>
        <v>0.83992499468511517</v>
      </c>
      <c r="AQ104" s="40">
        <f t="shared" si="63"/>
        <v>-53.2</v>
      </c>
      <c r="AR104" s="40"/>
      <c r="AS104" s="40"/>
      <c r="AT104" s="23"/>
    </row>
    <row r="105" spans="1:46" ht="15">
      <c r="A105" s="7">
        <v>1397000</v>
      </c>
      <c r="B105" s="7">
        <f t="shared" si="53"/>
        <v>-1397</v>
      </c>
      <c r="C105" s="6">
        <v>1.2578749199999999</v>
      </c>
      <c r="E105" s="8"/>
      <c r="F105" s="25">
        <f t="shared" si="55"/>
        <v>-1348.0214262804006</v>
      </c>
      <c r="G105" s="25">
        <f t="shared" si="56"/>
        <v>-1347.2480638037196</v>
      </c>
      <c r="H105" s="26">
        <f t="shared" si="64"/>
        <v>0.62391818649999997</v>
      </c>
      <c r="I105" s="26">
        <f t="shared" si="65"/>
        <v>0.6967411398333333</v>
      </c>
      <c r="J105" s="29">
        <f t="shared" si="77"/>
        <v>1.0353266177222222</v>
      </c>
      <c r="K105" s="29">
        <f t="shared" si="67"/>
        <v>0.33858547788888893</v>
      </c>
      <c r="L105" s="58">
        <f t="shared" si="68"/>
        <v>0.41140843122222226</v>
      </c>
      <c r="M105" s="23"/>
      <c r="N105" s="40">
        <f t="shared" si="50"/>
        <v>0.96061086416101249</v>
      </c>
      <c r="O105" s="40">
        <f t="shared" si="57"/>
        <v>-5.5629999999999997</v>
      </c>
      <c r="P105" s="44"/>
      <c r="Q105" s="40"/>
      <c r="R105" s="23"/>
      <c r="T105" s="25">
        <f t="shared" si="58"/>
        <v>-1030.9428108411785</v>
      </c>
      <c r="U105" s="25">
        <f t="shared" si="59"/>
        <v>-1028.6227234111354</v>
      </c>
      <c r="V105" s="26">
        <f t="shared" si="54"/>
        <v>1.4163796300000002</v>
      </c>
      <c r="W105" s="26">
        <f t="shared" si="66"/>
        <v>1.1558819069333335</v>
      </c>
      <c r="X105" s="29">
        <f t="shared" si="73"/>
        <v>1.0017913918222223</v>
      </c>
      <c r="Y105" s="29">
        <f t="shared" si="70"/>
        <v>-0.15409051511111116</v>
      </c>
      <c r="Z105" s="58">
        <f t="shared" si="71"/>
        <v>-0.4145882381777779</v>
      </c>
      <c r="AA105" s="23"/>
      <c r="AB105" s="40">
        <f t="shared" si="51"/>
        <v>0.60391953674677645</v>
      </c>
      <c r="AC105" s="40">
        <f t="shared" si="60"/>
        <v>-12.43</v>
      </c>
      <c r="AD105" s="40"/>
      <c r="AE105" s="40"/>
      <c r="AF105" s="23"/>
      <c r="AG105" s="8"/>
      <c r="AH105" s="25">
        <f t="shared" si="61"/>
        <v>-204.99168552351227</v>
      </c>
      <c r="AI105" s="25">
        <f t="shared" si="62"/>
        <v>-198.03142323338321</v>
      </c>
      <c r="AJ105" s="26">
        <f t="shared" si="69"/>
        <v>0.62808050992307696</v>
      </c>
      <c r="AK105" s="26">
        <f t="shared" si="72"/>
        <v>0.69550843152197805</v>
      </c>
      <c r="AL105" s="29">
        <f t="shared" si="74"/>
        <v>1.034047214459707</v>
      </c>
      <c r="AM105" s="29">
        <f t="shared" si="75"/>
        <v>0.33853878293772899</v>
      </c>
      <c r="AN105" s="58">
        <f t="shared" si="76"/>
        <v>0.40596670453663009</v>
      </c>
      <c r="AO105" s="23"/>
      <c r="AP105" s="40">
        <f t="shared" si="78"/>
        <v>0.99226231744093651</v>
      </c>
      <c r="AQ105" s="40">
        <f t="shared" si="63"/>
        <v>-53.2</v>
      </c>
      <c r="AR105" s="40"/>
      <c r="AS105" s="40"/>
      <c r="AT105" s="23"/>
    </row>
    <row r="106" spans="1:46" ht="15">
      <c r="A106" s="7">
        <v>1396000</v>
      </c>
      <c r="B106" s="7">
        <f t="shared" si="53"/>
        <v>-1396</v>
      </c>
      <c r="C106" s="6">
        <v>1.3106769599999999</v>
      </c>
      <c r="E106" s="8"/>
      <c r="F106" s="25">
        <f t="shared" si="55"/>
        <v>-1346.4747013270387</v>
      </c>
      <c r="G106" s="25">
        <f t="shared" si="56"/>
        <v>-1345.7013388503576</v>
      </c>
      <c r="H106" s="26">
        <f t="shared" si="64"/>
        <v>0.78307781999999992</v>
      </c>
      <c r="I106" s="26">
        <f t="shared" si="65"/>
        <v>0.85670559316666672</v>
      </c>
      <c r="J106" s="29">
        <f t="shared" si="77"/>
        <v>1.1006098073333335</v>
      </c>
      <c r="K106" s="29">
        <f t="shared" si="67"/>
        <v>0.24390421416666674</v>
      </c>
      <c r="L106" s="58">
        <f t="shared" si="68"/>
        <v>0.31753198733333354</v>
      </c>
      <c r="M106" s="23"/>
      <c r="N106" s="40">
        <f t="shared" si="50"/>
        <v>0.55724183715402165</v>
      </c>
      <c r="O106" s="40">
        <f t="shared" si="57"/>
        <v>-5.5629999999999997</v>
      </c>
      <c r="P106" s="44"/>
      <c r="Q106" s="40"/>
      <c r="R106" s="23"/>
      <c r="T106" s="25">
        <f t="shared" si="58"/>
        <v>-1026.3026359810924</v>
      </c>
      <c r="U106" s="25">
        <f t="shared" si="59"/>
        <v>-1023.9825485510493</v>
      </c>
      <c r="V106" s="26">
        <f t="shared" si="54"/>
        <v>1.0761139759999998</v>
      </c>
      <c r="W106" s="26">
        <f t="shared" si="66"/>
        <v>1.2064600819166666</v>
      </c>
      <c r="X106" s="29">
        <f t="shared" si="73"/>
        <v>1.0199592449888888</v>
      </c>
      <c r="Y106" s="29">
        <f t="shared" si="70"/>
        <v>-0.18650083692777786</v>
      </c>
      <c r="Z106" s="58">
        <f t="shared" si="71"/>
        <v>-5.6154731011111014E-2</v>
      </c>
      <c r="AA106" s="23"/>
      <c r="AB106" s="40">
        <f t="shared" si="51"/>
        <v>-4.970163108112316E-2</v>
      </c>
      <c r="AC106" s="40">
        <f t="shared" si="60"/>
        <v>-12.43</v>
      </c>
      <c r="AD106" s="40"/>
      <c r="AE106" s="40"/>
      <c r="AF106" s="23"/>
      <c r="AG106" s="8"/>
      <c r="AH106" s="25">
        <f t="shared" si="61"/>
        <v>-191.07116094325389</v>
      </c>
      <c r="AI106" s="25">
        <f t="shared" si="62"/>
        <v>-184.11089865312482</v>
      </c>
      <c r="AJ106" s="26">
        <f t="shared" si="69"/>
        <v>0.68820203428571414</v>
      </c>
      <c r="AK106" s="26">
        <f t="shared" si="72"/>
        <v>0.84831779445054944</v>
      </c>
      <c r="AL106" s="29">
        <f t="shared" si="74"/>
        <v>1.001791651697802</v>
      </c>
      <c r="AM106" s="29">
        <f t="shared" si="75"/>
        <v>0.1534738572472526</v>
      </c>
      <c r="AN106" s="58">
        <f t="shared" si="76"/>
        <v>0.31358961741208791</v>
      </c>
      <c r="AO106" s="23"/>
      <c r="AP106" s="40">
        <f t="shared" si="78"/>
        <v>0.68030907409886554</v>
      </c>
      <c r="AQ106" s="40">
        <f t="shared" si="63"/>
        <v>-53.2</v>
      </c>
      <c r="AR106" s="40"/>
      <c r="AS106" s="40"/>
      <c r="AT106" s="23"/>
    </row>
    <row r="107" spans="1:46" ht="15">
      <c r="A107" s="7">
        <v>1395000</v>
      </c>
      <c r="B107" s="7">
        <f t="shared" si="53"/>
        <v>-1395</v>
      </c>
      <c r="C107" s="6">
        <v>1.2791481069999999</v>
      </c>
      <c r="E107" s="8"/>
      <c r="F107" s="25">
        <f t="shared" si="55"/>
        <v>-1344.9279763736768</v>
      </c>
      <c r="G107" s="25">
        <f t="shared" si="56"/>
        <v>-1344.1546138969957</v>
      </c>
      <c r="H107" s="26">
        <f t="shared" si="64"/>
        <v>1.1631207729999999</v>
      </c>
      <c r="I107" s="26">
        <f t="shared" si="65"/>
        <v>1.172556331</v>
      </c>
      <c r="J107" s="29">
        <f t="shared" si="77"/>
        <v>1.1520292117777775</v>
      </c>
      <c r="K107" s="29">
        <f t="shared" si="67"/>
        <v>-2.0527119222222501E-2</v>
      </c>
      <c r="L107" s="58">
        <f t="shared" si="68"/>
        <v>-1.1091561222222435E-2</v>
      </c>
      <c r="M107" s="23"/>
      <c r="N107" s="40">
        <f t="shared" si="50"/>
        <v>-0.10686683851050417</v>
      </c>
      <c r="O107" s="40">
        <f t="shared" si="57"/>
        <v>-5.5629999999999997</v>
      </c>
      <c r="P107" s="44"/>
      <c r="Q107" s="40"/>
      <c r="R107" s="23"/>
      <c r="T107" s="25">
        <f t="shared" si="58"/>
        <v>-1021.6624611210062</v>
      </c>
      <c r="U107" s="25">
        <f t="shared" si="59"/>
        <v>-1019.3423736909631</v>
      </c>
      <c r="V107" s="26">
        <f t="shared" si="54"/>
        <v>1.1268866397499999</v>
      </c>
      <c r="W107" s="26">
        <f t="shared" si="66"/>
        <v>1.0664541661166667</v>
      </c>
      <c r="X107" s="29">
        <f t="shared" si="73"/>
        <v>1.0321708958722222</v>
      </c>
      <c r="Y107" s="29">
        <f t="shared" si="70"/>
        <v>-3.4283270244444441E-2</v>
      </c>
      <c r="Z107" s="58">
        <f t="shared" si="71"/>
        <v>-9.4715743877777703E-2</v>
      </c>
      <c r="AA107" s="23"/>
      <c r="AB107" s="40">
        <f t="shared" si="51"/>
        <v>-0.68006685335406336</v>
      </c>
      <c r="AC107" s="40">
        <f t="shared" si="60"/>
        <v>-12.43</v>
      </c>
      <c r="AD107" s="40"/>
      <c r="AE107" s="40"/>
      <c r="AF107" s="23"/>
      <c r="AG107" s="8"/>
      <c r="AH107" s="25">
        <f t="shared" si="61"/>
        <v>-177.1506363629955</v>
      </c>
      <c r="AI107" s="25">
        <f t="shared" si="62"/>
        <v>-170.19037407286643</v>
      </c>
      <c r="AJ107" s="26">
        <f t="shared" ref="AJ107:AJ119" si="79">AVERAGEIFS(VADM,KyrBP,"&gt;"&amp;AH107,KyrBP,"&lt;"&amp;AH108)</f>
        <v>1.2286708391428571</v>
      </c>
      <c r="AK107" s="26">
        <f t="shared" si="72"/>
        <v>1.0916026654523809</v>
      </c>
      <c r="AL107" s="29">
        <f t="shared" si="74"/>
        <v>0.96675574261050068</v>
      </c>
      <c r="AM107" s="29">
        <f t="shared" si="75"/>
        <v>-0.12484692284188026</v>
      </c>
      <c r="AN107" s="58">
        <f t="shared" si="76"/>
        <v>-0.26191509653235645</v>
      </c>
      <c r="AO107" s="23"/>
      <c r="AP107" s="40">
        <f t="shared" si="78"/>
        <v>5.0031654192773702E-2</v>
      </c>
      <c r="AQ107" s="40">
        <f t="shared" si="63"/>
        <v>-53.2</v>
      </c>
      <c r="AR107" s="40"/>
      <c r="AS107" s="40"/>
      <c r="AT107" s="23"/>
    </row>
    <row r="108" spans="1:46" ht="15">
      <c r="A108" s="7">
        <v>1394000</v>
      </c>
      <c r="B108" s="7">
        <f t="shared" si="53"/>
        <v>-1394</v>
      </c>
      <c r="C108" s="6">
        <v>1.332463467</v>
      </c>
      <c r="E108" s="8"/>
      <c r="F108" s="25">
        <f t="shared" si="55"/>
        <v>-1343.3812514203148</v>
      </c>
      <c r="G108" s="25">
        <f t="shared" si="56"/>
        <v>-1342.6078889436337</v>
      </c>
      <c r="H108" s="26">
        <f t="shared" si="64"/>
        <v>1.5714703999999999</v>
      </c>
      <c r="I108" s="26">
        <f t="shared" si="65"/>
        <v>1.4676202133333334</v>
      </c>
      <c r="J108" s="29">
        <f t="shared" si="77"/>
        <v>1.1638689340000001</v>
      </c>
      <c r="K108" s="29">
        <f t="shared" si="67"/>
        <v>-0.30375127933333324</v>
      </c>
      <c r="L108" s="58">
        <f t="shared" si="68"/>
        <v>-0.4076014659999998</v>
      </c>
      <c r="M108" s="23"/>
      <c r="N108" s="40">
        <f t="shared" si="50"/>
        <v>-0.72097133274335357</v>
      </c>
      <c r="O108" s="40">
        <f t="shared" si="57"/>
        <v>-5.5629999999999997</v>
      </c>
      <c r="P108" s="44"/>
      <c r="Q108" s="40"/>
      <c r="R108" s="23"/>
      <c r="T108" s="25">
        <f t="shared" si="58"/>
        <v>-1017.0222862609201</v>
      </c>
      <c r="U108" s="25">
        <f t="shared" si="59"/>
        <v>-1014.7021988308769</v>
      </c>
      <c r="V108" s="26">
        <f t="shared" si="54"/>
        <v>0.99636188259999992</v>
      </c>
      <c r="W108" s="26">
        <f t="shared" si="66"/>
        <v>1.01890425145</v>
      </c>
      <c r="X108" s="29">
        <f t="shared" si="73"/>
        <v>1.0219952588055556</v>
      </c>
      <c r="Y108" s="29">
        <f t="shared" si="70"/>
        <v>3.091007355555675E-3</v>
      </c>
      <c r="Z108" s="58">
        <f t="shared" si="71"/>
        <v>2.5633376205555725E-2</v>
      </c>
      <c r="AA108" s="23"/>
      <c r="AB108" s="40">
        <f t="shared" si="51"/>
        <v>-0.99222123684144348</v>
      </c>
      <c r="AC108" s="40">
        <f t="shared" si="60"/>
        <v>-12.43</v>
      </c>
      <c r="AD108" s="40"/>
      <c r="AE108" s="40"/>
      <c r="AF108" s="23"/>
      <c r="AG108" s="8"/>
      <c r="AH108" s="25">
        <f t="shared" si="61"/>
        <v>-163.23011178273711</v>
      </c>
      <c r="AI108" s="25">
        <f t="shared" si="62"/>
        <v>-156.26984949260805</v>
      </c>
      <c r="AJ108" s="26">
        <f t="shared" si="79"/>
        <v>1.3579351229285714</v>
      </c>
      <c r="AK108" s="26">
        <f t="shared" si="72"/>
        <v>1.2747069632619046</v>
      </c>
      <c r="AL108" s="29">
        <f t="shared" si="74"/>
        <v>0.90720673350732595</v>
      </c>
      <c r="AM108" s="29">
        <f t="shared" si="75"/>
        <v>-0.36750022975457863</v>
      </c>
      <c r="AN108" s="58">
        <f t="shared" si="76"/>
        <v>-0.45072838942124549</v>
      </c>
      <c r="AO108" s="23"/>
      <c r="AP108" s="40">
        <f t="shared" si="78"/>
        <v>-0.60365613275001884</v>
      </c>
      <c r="AQ108" s="40">
        <f t="shared" si="63"/>
        <v>-53.2</v>
      </c>
      <c r="AR108" s="40"/>
      <c r="AS108" s="40"/>
      <c r="AT108" s="23"/>
    </row>
    <row r="109" spans="1:46" ht="15">
      <c r="A109" s="7">
        <v>1393000</v>
      </c>
      <c r="B109" s="7">
        <f t="shared" si="53"/>
        <v>-1393</v>
      </c>
      <c r="C109" s="6">
        <v>1.374493733</v>
      </c>
      <c r="E109" s="8"/>
      <c r="F109" s="25">
        <f t="shared" si="55"/>
        <v>-1341.8345264669529</v>
      </c>
      <c r="G109" s="25">
        <f t="shared" si="56"/>
        <v>-1341.0611639902718</v>
      </c>
      <c r="H109" s="26">
        <f t="shared" si="64"/>
        <v>1.668269467</v>
      </c>
      <c r="I109" s="26">
        <f t="shared" si="65"/>
        <v>1.5877930223333332</v>
      </c>
      <c r="J109" s="29">
        <f t="shared" si="77"/>
        <v>1.2290194703333333</v>
      </c>
      <c r="K109" s="29">
        <f t="shared" si="67"/>
        <v>-0.35877355199999994</v>
      </c>
      <c r="L109" s="58">
        <f t="shared" si="68"/>
        <v>-0.43924999666666675</v>
      </c>
      <c r="M109" s="23"/>
      <c r="N109" s="40">
        <f t="shared" si="50"/>
        <v>-0.99772532768176925</v>
      </c>
      <c r="O109" s="40">
        <f t="shared" si="57"/>
        <v>-5.5629999999999997</v>
      </c>
      <c r="P109" s="44"/>
      <c r="Q109" s="40"/>
      <c r="R109" s="23"/>
      <c r="T109" s="25">
        <f t="shared" si="58"/>
        <v>-1012.3821114008339</v>
      </c>
      <c r="U109" s="25">
        <f t="shared" si="59"/>
        <v>-1010.0620239707907</v>
      </c>
      <c r="V109" s="26">
        <f t="shared" si="54"/>
        <v>0.93346423200000006</v>
      </c>
      <c r="W109" s="26">
        <f t="shared" si="66"/>
        <v>0.9906304403666667</v>
      </c>
      <c r="X109" s="29">
        <f t="shared" si="73"/>
        <v>0.95235293416111111</v>
      </c>
      <c r="Y109" s="29">
        <f t="shared" si="70"/>
        <v>-3.8277506205555589E-2</v>
      </c>
      <c r="Z109" s="58">
        <f t="shared" si="71"/>
        <v>1.8888702161111048E-2</v>
      </c>
      <c r="AA109" s="23"/>
      <c r="AB109" s="40">
        <f t="shared" si="51"/>
        <v>-0.84010427629997397</v>
      </c>
      <c r="AC109" s="40">
        <f t="shared" si="60"/>
        <v>-12.43</v>
      </c>
      <c r="AD109" s="40"/>
      <c r="AE109" s="40"/>
      <c r="AF109" s="23"/>
      <c r="AG109" s="8"/>
      <c r="AH109" s="25">
        <f t="shared" si="61"/>
        <v>-149.30958720247872</v>
      </c>
      <c r="AI109" s="25">
        <f t="shared" si="62"/>
        <v>-142.34932491234966</v>
      </c>
      <c r="AJ109" s="26">
        <f t="shared" si="79"/>
        <v>1.2375149277142854</v>
      </c>
      <c r="AK109" s="26">
        <f t="shared" si="72"/>
        <v>1.1588504114523808</v>
      </c>
      <c r="AL109" s="29">
        <f t="shared" si="74"/>
        <v>0.94659871744383395</v>
      </c>
      <c r="AM109" s="29">
        <f t="shared" si="75"/>
        <v>-0.21225169400854682</v>
      </c>
      <c r="AN109" s="58">
        <f t="shared" si="76"/>
        <v>-0.29091621027045145</v>
      </c>
      <c r="AO109" s="23"/>
      <c r="AP109" s="40">
        <f t="shared" si="78"/>
        <v>-0.9748865062884613</v>
      </c>
      <c r="AQ109" s="40">
        <f t="shared" si="63"/>
        <v>-53.2</v>
      </c>
      <c r="AR109" s="40"/>
      <c r="AS109" s="40"/>
      <c r="AT109" s="23"/>
    </row>
    <row r="110" spans="1:46" ht="15">
      <c r="A110" s="7">
        <v>1392000</v>
      </c>
      <c r="B110" s="7">
        <f t="shared" si="53"/>
        <v>-1392</v>
      </c>
      <c r="C110" s="6">
        <v>1.3752154670000001</v>
      </c>
      <c r="E110" s="8"/>
      <c r="F110" s="25">
        <f t="shared" si="55"/>
        <v>-1340.2878015135909</v>
      </c>
      <c r="G110" s="25">
        <f t="shared" si="56"/>
        <v>-1339.5144390369098</v>
      </c>
      <c r="H110" s="26">
        <f t="shared" si="64"/>
        <v>1.5236391999999999</v>
      </c>
      <c r="I110" s="26">
        <f t="shared" si="65"/>
        <v>1.5433114223333331</v>
      </c>
      <c r="J110" s="29">
        <f t="shared" si="77"/>
        <v>1.2821900540555555</v>
      </c>
      <c r="K110" s="29">
        <f t="shared" si="67"/>
        <v>-0.26112136827777754</v>
      </c>
      <c r="L110" s="58">
        <f t="shared" si="68"/>
        <v>-0.24144914594444433</v>
      </c>
      <c r="M110" s="23"/>
      <c r="N110" s="40">
        <f t="shared" si="50"/>
        <v>-0.80763255331602724</v>
      </c>
      <c r="O110" s="40">
        <f t="shared" si="57"/>
        <v>-5.5629999999999997</v>
      </c>
      <c r="P110" s="44"/>
      <c r="Q110" s="40"/>
      <c r="R110" s="23"/>
      <c r="T110" s="25">
        <f t="shared" si="58"/>
        <v>-1007.7419365407477</v>
      </c>
      <c r="U110" s="25">
        <f t="shared" si="59"/>
        <v>-1005.4218491107046</v>
      </c>
      <c r="V110" s="26">
        <f t="shared" si="54"/>
        <v>1.0420652065</v>
      </c>
      <c r="W110" s="26">
        <f t="shared" si="66"/>
        <v>0.95179004656666677</v>
      </c>
      <c r="X110" s="29">
        <f t="shared" si="73"/>
        <v>0.86445958951666668</v>
      </c>
      <c r="Y110" s="29">
        <f t="shared" si="70"/>
        <v>-8.7330457050000088E-2</v>
      </c>
      <c r="Z110" s="58">
        <f t="shared" si="71"/>
        <v>-0.17760561698333333</v>
      </c>
      <c r="AA110" s="23"/>
      <c r="AB110" s="40">
        <f t="shared" si="51"/>
        <v>-0.29489318815871318</v>
      </c>
      <c r="AC110" s="40">
        <f t="shared" si="60"/>
        <v>-12.43</v>
      </c>
      <c r="AD110" s="40"/>
      <c r="AE110" s="40"/>
      <c r="AF110" s="23"/>
      <c r="AG110" s="8"/>
      <c r="AH110" s="25">
        <f t="shared" si="61"/>
        <v>-135.38906262222034</v>
      </c>
      <c r="AI110" s="25">
        <f t="shared" si="62"/>
        <v>-128.42880033209127</v>
      </c>
      <c r="AJ110" s="26">
        <f t="shared" si="79"/>
        <v>0.88110118371428581</v>
      </c>
      <c r="AK110" s="26">
        <f t="shared" si="72"/>
        <v>0.93291680797619037</v>
      </c>
      <c r="AL110" s="29">
        <f t="shared" si="74"/>
        <v>0.98509506543650793</v>
      </c>
      <c r="AM110" s="29">
        <f t="shared" si="75"/>
        <v>5.2178257460317568E-2</v>
      </c>
      <c r="AN110" s="58">
        <f t="shared" si="76"/>
        <v>0.10399388172222213</v>
      </c>
      <c r="AO110" s="23"/>
      <c r="AP110" s="40">
        <f t="shared" si="78"/>
        <v>-0.88995664887788717</v>
      </c>
      <c r="AQ110" s="40">
        <f t="shared" si="63"/>
        <v>-53.2</v>
      </c>
      <c r="AR110" s="40"/>
      <c r="AS110" s="40"/>
      <c r="AT110" s="23"/>
    </row>
    <row r="111" spans="1:46" ht="15">
      <c r="A111" s="7">
        <v>1391000</v>
      </c>
      <c r="B111" s="7">
        <f t="shared" si="53"/>
        <v>-1391</v>
      </c>
      <c r="C111" s="6">
        <v>1.25969752</v>
      </c>
      <c r="E111" s="8"/>
      <c r="F111" s="25">
        <f t="shared" si="55"/>
        <v>-1338.741076560229</v>
      </c>
      <c r="G111" s="25">
        <f t="shared" si="56"/>
        <v>-1337.9677140835479</v>
      </c>
      <c r="H111" s="26">
        <f t="shared" si="64"/>
        <v>1.4380256</v>
      </c>
      <c r="I111" s="26">
        <f t="shared" si="65"/>
        <v>1.3272454488333334</v>
      </c>
      <c r="J111" s="29">
        <f t="shared" si="77"/>
        <v>1.3349523037222222</v>
      </c>
      <c r="K111" s="29">
        <f t="shared" si="67"/>
        <v>7.7068548888887811E-3</v>
      </c>
      <c r="L111" s="58">
        <f t="shared" si="68"/>
        <v>-0.10307329627777784</v>
      </c>
      <c r="M111" s="23"/>
      <c r="N111" s="40">
        <f t="shared" si="50"/>
        <v>-0.2396395314178256</v>
      </c>
      <c r="O111" s="40">
        <f t="shared" si="57"/>
        <v>-5.5629999999999997</v>
      </c>
      <c r="P111" s="44"/>
      <c r="Q111" s="40"/>
      <c r="R111" s="23"/>
      <c r="T111" s="25">
        <f t="shared" si="58"/>
        <v>-1003.1017616806615</v>
      </c>
      <c r="U111" s="25">
        <f t="shared" si="59"/>
        <v>-1000.7816742506184</v>
      </c>
      <c r="V111" s="26">
        <f t="shared" si="54"/>
        <v>0.87984070120000002</v>
      </c>
      <c r="W111" s="26">
        <f t="shared" si="66"/>
        <v>0.89119961803333325</v>
      </c>
      <c r="X111" s="29">
        <f t="shared" si="73"/>
        <v>0.83448520996111109</v>
      </c>
      <c r="Y111" s="29">
        <f t="shared" si="70"/>
        <v>-5.6714408072222167E-2</v>
      </c>
      <c r="Z111" s="58">
        <f t="shared" si="71"/>
        <v>-4.5355491238888934E-2</v>
      </c>
      <c r="AA111" s="23"/>
      <c r="AB111" s="40">
        <f t="shared" si="51"/>
        <v>0.38830170009470988</v>
      </c>
      <c r="AC111" s="40">
        <f t="shared" si="60"/>
        <v>-12.43</v>
      </c>
      <c r="AD111" s="40"/>
      <c r="AE111" s="40"/>
      <c r="AF111" s="23"/>
      <c r="AG111" s="8"/>
      <c r="AH111" s="25">
        <f t="shared" si="61"/>
        <v>-121.46853804196193</v>
      </c>
      <c r="AI111" s="25">
        <f t="shared" si="62"/>
        <v>-114.50827575183287</v>
      </c>
      <c r="AJ111" s="26">
        <f t="shared" si="79"/>
        <v>0.6801343125</v>
      </c>
      <c r="AK111" s="26">
        <f t="shared" si="72"/>
        <v>0.75140480573809521</v>
      </c>
      <c r="AL111" s="29">
        <f t="shared" si="74"/>
        <v>1.0177902863809523</v>
      </c>
      <c r="AM111" s="29">
        <f t="shared" si="75"/>
        <v>0.26638548064285705</v>
      </c>
      <c r="AN111" s="58">
        <f t="shared" si="76"/>
        <v>0.33765597388095225</v>
      </c>
      <c r="AO111" s="23"/>
      <c r="AP111" s="40">
        <f t="shared" si="78"/>
        <v>-0.38860618469092728</v>
      </c>
      <c r="AQ111" s="40">
        <f t="shared" si="63"/>
        <v>-53.2</v>
      </c>
      <c r="AR111" s="40"/>
      <c r="AS111" s="40"/>
      <c r="AT111" s="23"/>
    </row>
    <row r="112" spans="1:46" ht="15">
      <c r="A112" s="7">
        <v>1390000</v>
      </c>
      <c r="B112" s="7">
        <f t="shared" si="53"/>
        <v>-1390</v>
      </c>
      <c r="C112" s="6">
        <v>1.2591984270000001</v>
      </c>
      <c r="E112" s="8"/>
      <c r="F112" s="25">
        <f t="shared" si="55"/>
        <v>-1337.194351606867</v>
      </c>
      <c r="G112" s="25">
        <f t="shared" si="56"/>
        <v>-1336.4209891301859</v>
      </c>
      <c r="H112" s="26">
        <f t="shared" si="64"/>
        <v>1.0200715465000001</v>
      </c>
      <c r="I112" s="26">
        <f t="shared" si="65"/>
        <v>1.2425597955000001</v>
      </c>
      <c r="J112" s="29">
        <f t="shared" si="77"/>
        <v>1.3428187096666668</v>
      </c>
      <c r="K112" s="29">
        <f t="shared" si="67"/>
        <v>0.10025891416666677</v>
      </c>
      <c r="L112" s="58">
        <f t="shared" si="68"/>
        <v>0.32274716316666674</v>
      </c>
      <c r="M112" s="23"/>
      <c r="N112" s="40">
        <f t="shared" si="50"/>
        <v>0.44048349052746549</v>
      </c>
      <c r="O112" s="40">
        <f t="shared" si="57"/>
        <v>-5.5629999999999997</v>
      </c>
      <c r="P112" s="44"/>
      <c r="Q112" s="40"/>
      <c r="R112" s="23"/>
      <c r="T112" s="25">
        <f t="shared" si="58"/>
        <v>-998.46158682057535</v>
      </c>
      <c r="U112" s="25">
        <f t="shared" si="59"/>
        <v>-996.1414993905322</v>
      </c>
      <c r="V112" s="26">
        <f t="shared" si="54"/>
        <v>0.75169294639999995</v>
      </c>
      <c r="W112" s="26">
        <f t="shared" si="66"/>
        <v>0.65996828019999998</v>
      </c>
      <c r="X112" s="29">
        <f t="shared" si="73"/>
        <v>0.79159673962777788</v>
      </c>
      <c r="Y112" s="29">
        <f t="shared" si="70"/>
        <v>0.1316284594277779</v>
      </c>
      <c r="Z112" s="58">
        <f t="shared" si="71"/>
        <v>3.9903793227777928E-2</v>
      </c>
      <c r="AA112" s="23"/>
      <c r="AB112" s="40">
        <f t="shared" si="51"/>
        <v>0.88980590738114262</v>
      </c>
      <c r="AC112" s="40">
        <f t="shared" si="60"/>
        <v>-12.43</v>
      </c>
      <c r="AD112" s="40"/>
      <c r="AE112" s="40"/>
      <c r="AF112" s="23"/>
      <c r="AG112" s="8"/>
      <c r="AH112" s="25">
        <f t="shared" si="61"/>
        <v>-107.54801346170353</v>
      </c>
      <c r="AI112" s="25">
        <f t="shared" si="62"/>
        <v>-100.58775117157447</v>
      </c>
      <c r="AJ112" s="26">
        <f t="shared" si="79"/>
        <v>0.69297892099999991</v>
      </c>
      <c r="AK112" s="26">
        <f t="shared" si="72"/>
        <v>0.83262794642857141</v>
      </c>
      <c r="AL112" s="29">
        <f t="shared" si="74"/>
        <v>0.97852699112698416</v>
      </c>
      <c r="AM112" s="29">
        <f t="shared" si="75"/>
        <v>0.14589904469841275</v>
      </c>
      <c r="AN112" s="58">
        <f t="shared" si="76"/>
        <v>0.28554807012698424</v>
      </c>
      <c r="AO112" s="23"/>
      <c r="AP112" s="40">
        <f t="shared" si="78"/>
        <v>0.29457743218958088</v>
      </c>
      <c r="AQ112" s="40">
        <f t="shared" si="63"/>
        <v>-53.2</v>
      </c>
      <c r="AR112" s="27"/>
      <c r="AS112" s="27"/>
      <c r="AT112" s="23"/>
    </row>
    <row r="113" spans="1:43" ht="15">
      <c r="A113" s="7">
        <v>1389000</v>
      </c>
      <c r="B113" s="7">
        <f t="shared" si="53"/>
        <v>-1389</v>
      </c>
      <c r="C113" s="6">
        <v>1.20035936</v>
      </c>
      <c r="E113" s="8"/>
      <c r="F113" s="25">
        <f t="shared" si="55"/>
        <v>-1335.6476266535051</v>
      </c>
      <c r="G113" s="25">
        <f t="shared" si="56"/>
        <v>-1334.874264176824</v>
      </c>
      <c r="H113" s="26">
        <f t="shared" si="64"/>
        <v>1.2695822400000001</v>
      </c>
      <c r="I113" s="26">
        <f t="shared" si="65"/>
        <v>1.1307024088333335</v>
      </c>
      <c r="J113" s="29">
        <f t="shared" si="77"/>
        <v>1.318969374111111</v>
      </c>
      <c r="K113" s="29">
        <f t="shared" si="67"/>
        <v>0.18826696527777753</v>
      </c>
      <c r="L113" s="58">
        <f t="shared" si="68"/>
        <v>4.9387134111110953E-2</v>
      </c>
      <c r="M113" s="23"/>
      <c r="N113" s="40">
        <f t="shared" si="50"/>
        <v>0.9144993918263763</v>
      </c>
      <c r="O113" s="40">
        <f t="shared" si="57"/>
        <v>-5.5629999999999997</v>
      </c>
      <c r="P113" s="44"/>
      <c r="Q113" s="40"/>
      <c r="R113" s="23"/>
      <c r="T113" s="25">
        <f t="shared" si="58"/>
        <v>-993.82141196048917</v>
      </c>
      <c r="U113" s="25">
        <f t="shared" si="59"/>
        <v>-991.50132453044603</v>
      </c>
      <c r="V113" s="26">
        <f t="shared" si="54"/>
        <v>0.34837119299999997</v>
      </c>
      <c r="W113" s="26">
        <f t="shared" si="66"/>
        <v>0.57513455586666662</v>
      </c>
      <c r="X113" s="29">
        <f t="shared" si="73"/>
        <v>0.75671747060555561</v>
      </c>
      <c r="Y113" s="29">
        <f t="shared" si="70"/>
        <v>0.18158291473888899</v>
      </c>
      <c r="Z113" s="58">
        <f t="shared" si="71"/>
        <v>0.40834627760555564</v>
      </c>
      <c r="AA113" s="23"/>
      <c r="AB113" s="40">
        <f t="shared" si="51"/>
        <v>0.97496004151280979</v>
      </c>
      <c r="AC113" s="40">
        <f t="shared" si="60"/>
        <v>-12.43</v>
      </c>
      <c r="AD113" s="40"/>
      <c r="AE113" s="40"/>
      <c r="AH113" s="25">
        <f t="shared" si="61"/>
        <v>-93.627488881445132</v>
      </c>
      <c r="AI113" s="25">
        <f t="shared" si="62"/>
        <v>-86.667226591316066</v>
      </c>
      <c r="AJ113" s="26">
        <f t="shared" si="79"/>
        <v>1.1247706057857143</v>
      </c>
      <c r="AK113" s="26">
        <f t="shared" si="72"/>
        <v>0.93076572288095238</v>
      </c>
      <c r="AL113" s="29">
        <f t="shared" si="74"/>
        <v>0.90884796516056154</v>
      </c>
      <c r="AM113" s="29">
        <f t="shared" si="75"/>
        <v>-2.191775772039084E-2</v>
      </c>
      <c r="AN113" s="58">
        <f t="shared" si="76"/>
        <v>-0.21592264062515276</v>
      </c>
      <c r="AO113" s="23"/>
      <c r="AP113" s="40">
        <f t="shared" si="78"/>
        <v>0.83992499468510196</v>
      </c>
      <c r="AQ113" s="40">
        <f t="shared" si="63"/>
        <v>-53.2</v>
      </c>
    </row>
    <row r="114" spans="1:43" ht="15">
      <c r="A114" s="7">
        <v>1388000</v>
      </c>
      <c r="B114" s="7">
        <f t="shared" si="53"/>
        <v>-1388</v>
      </c>
      <c r="C114" s="6">
        <v>1.2536759470000001</v>
      </c>
      <c r="E114" s="8"/>
      <c r="F114" s="25">
        <f t="shared" si="55"/>
        <v>-1334.1009017001431</v>
      </c>
      <c r="G114" s="25">
        <f t="shared" si="56"/>
        <v>-1333.3275392234621</v>
      </c>
      <c r="H114" s="26">
        <f t="shared" si="64"/>
        <v>1.1024534400000001</v>
      </c>
      <c r="I114" s="26">
        <f t="shared" si="65"/>
        <v>1.209991249</v>
      </c>
      <c r="J114" s="29">
        <f t="shared" si="77"/>
        <v>1.27956946</v>
      </c>
      <c r="K114" s="29">
        <f t="shared" si="67"/>
        <v>6.9578211000000056E-2</v>
      </c>
      <c r="L114" s="58">
        <f t="shared" si="68"/>
        <v>0.17711601999999993</v>
      </c>
      <c r="M114" s="23"/>
      <c r="N114" s="40">
        <f t="shared" si="50"/>
        <v>0.9606108641611133</v>
      </c>
      <c r="O114" s="40">
        <f t="shared" si="57"/>
        <v>-5.5629999999999997</v>
      </c>
      <c r="P114" s="44"/>
      <c r="Q114" s="40"/>
      <c r="R114" s="23"/>
      <c r="T114" s="25">
        <f t="shared" si="58"/>
        <v>-989.181237100403</v>
      </c>
      <c r="U114" s="25">
        <f t="shared" si="59"/>
        <v>-986.86114967035985</v>
      </c>
      <c r="V114" s="26">
        <f t="shared" si="54"/>
        <v>0.62533952819999994</v>
      </c>
      <c r="W114" s="26">
        <f t="shared" si="66"/>
        <v>0.59335176039999993</v>
      </c>
      <c r="X114" s="29">
        <f t="shared" si="73"/>
        <v>0.75158837876111106</v>
      </c>
      <c r="Y114" s="29">
        <f t="shared" si="70"/>
        <v>0.15823661836111114</v>
      </c>
      <c r="Z114" s="58">
        <f t="shared" si="71"/>
        <v>0.12624885056111113</v>
      </c>
      <c r="AA114" s="23"/>
      <c r="AB114" s="40">
        <f t="shared" si="51"/>
        <v>0.60391953674672572</v>
      </c>
      <c r="AC114" s="40">
        <f t="shared" si="60"/>
        <v>-12.43</v>
      </c>
      <c r="AD114" s="40"/>
      <c r="AE114" s="40"/>
      <c r="AH114" s="25">
        <f t="shared" si="61"/>
        <v>-79.70696430118673</v>
      </c>
      <c r="AI114" s="25">
        <f t="shared" si="62"/>
        <v>-72.746702011057664</v>
      </c>
      <c r="AJ114" s="26">
        <f t="shared" si="79"/>
        <v>0.97454764185714293</v>
      </c>
      <c r="AK114" s="26">
        <f t="shared" si="72"/>
        <v>1.0272590901428571</v>
      </c>
      <c r="AL114" s="29">
        <f t="shared" si="74"/>
        <v>0.86470250906532353</v>
      </c>
      <c r="AM114" s="29">
        <f t="shared" si="75"/>
        <v>-0.16255658107753357</v>
      </c>
      <c r="AN114" s="58">
        <f t="shared" si="76"/>
        <v>-0.1098451327918194</v>
      </c>
      <c r="AO114" s="23"/>
      <c r="AP114" s="40">
        <f t="shared" si="78"/>
        <v>0.99226231744093918</v>
      </c>
      <c r="AQ114" s="40">
        <f t="shared" si="63"/>
        <v>-53.2</v>
      </c>
    </row>
    <row r="115" spans="1:43" ht="15">
      <c r="A115" s="7">
        <v>1387000</v>
      </c>
      <c r="B115" s="7">
        <f t="shared" si="53"/>
        <v>-1387</v>
      </c>
      <c r="C115" s="6">
        <v>1.3523324000000001</v>
      </c>
      <c r="E115" s="8"/>
      <c r="F115" s="25">
        <f t="shared" si="55"/>
        <v>-1332.5541767467812</v>
      </c>
      <c r="G115" s="25">
        <f t="shared" si="56"/>
        <v>-1331.7808142701001</v>
      </c>
      <c r="H115" s="26">
        <f t="shared" si="64"/>
        <v>1.257938067</v>
      </c>
      <c r="I115" s="26">
        <f t="shared" si="65"/>
        <v>1.1981033111666666</v>
      </c>
      <c r="J115" s="29">
        <f t="shared" si="77"/>
        <v>1.2488165984999999</v>
      </c>
      <c r="K115" s="29">
        <f t="shared" si="67"/>
        <v>5.0713287333333357E-2</v>
      </c>
      <c r="L115" s="58">
        <f t="shared" si="68"/>
        <v>-9.1214685000000628E-3</v>
      </c>
      <c r="M115" s="23"/>
      <c r="N115" s="40">
        <f t="shared" si="50"/>
        <v>0.55724183715432285</v>
      </c>
      <c r="O115" s="40">
        <f t="shared" si="57"/>
        <v>-5.5629999999999997</v>
      </c>
      <c r="P115" s="44"/>
      <c r="Q115" s="40"/>
      <c r="R115" s="23"/>
      <c r="T115" s="25">
        <f t="shared" si="58"/>
        <v>-984.54106224031682</v>
      </c>
      <c r="U115" s="25">
        <f t="shared" si="59"/>
        <v>-982.22097481027367</v>
      </c>
      <c r="V115" s="26">
        <f t="shared" si="54"/>
        <v>0.80634455999999999</v>
      </c>
      <c r="W115" s="26">
        <f t="shared" si="66"/>
        <v>0.72419149831666674</v>
      </c>
      <c r="X115" s="29">
        <f t="shared" si="73"/>
        <v>0.75278849839999995</v>
      </c>
      <c r="Y115" s="29">
        <f t="shared" si="70"/>
        <v>2.8597000083333213E-2</v>
      </c>
      <c r="Z115" s="58">
        <f t="shared" si="71"/>
        <v>-5.3556061600000038E-2</v>
      </c>
      <c r="AA115" s="23"/>
      <c r="AB115" s="40">
        <f t="shared" si="51"/>
        <v>-4.9701631081186783E-2</v>
      </c>
      <c r="AC115" s="40">
        <f t="shared" si="60"/>
        <v>-12.43</v>
      </c>
      <c r="AD115" s="40"/>
      <c r="AE115" s="40"/>
      <c r="AH115" s="25">
        <f t="shared" si="61"/>
        <v>-65.786439720928328</v>
      </c>
      <c r="AI115" s="54">
        <f t="shared" si="62"/>
        <v>-58.826177430799262</v>
      </c>
      <c r="AJ115" s="26">
        <f t="shared" si="79"/>
        <v>0.98245902278571406</v>
      </c>
      <c r="AK115" s="26">
        <f t="shared" si="72"/>
        <v>0.94410261549999996</v>
      </c>
      <c r="AL115" s="29">
        <f t="shared" si="74"/>
        <v>0.87243235908696848</v>
      </c>
      <c r="AM115" s="29">
        <f t="shared" si="75"/>
        <v>-7.1670256413031486E-2</v>
      </c>
      <c r="AN115" s="58">
        <f t="shared" si="76"/>
        <v>-0.11002666369874559</v>
      </c>
      <c r="AO115" s="23"/>
      <c r="AP115" s="40">
        <f t="shared" si="78"/>
        <v>0.68030907409888264</v>
      </c>
      <c r="AQ115" s="40">
        <f t="shared" si="63"/>
        <v>-53.2</v>
      </c>
    </row>
    <row r="116" spans="1:43" ht="15">
      <c r="A116" s="7">
        <v>1386000</v>
      </c>
      <c r="B116" s="7">
        <f t="shared" si="53"/>
        <v>-1386</v>
      </c>
      <c r="C116" s="6">
        <v>1.355906133</v>
      </c>
      <c r="E116" s="8"/>
      <c r="F116" s="25">
        <f t="shared" si="55"/>
        <v>-1331.0074517934192</v>
      </c>
      <c r="G116" s="25">
        <f t="shared" si="56"/>
        <v>-1330.2340893167382</v>
      </c>
      <c r="H116" s="26">
        <f t="shared" si="64"/>
        <v>1.2339184265000001</v>
      </c>
      <c r="I116" s="26">
        <f t="shared" si="65"/>
        <v>1.2828942911666668</v>
      </c>
      <c r="J116" s="29">
        <f t="shared" si="77"/>
        <v>1.2261237940555556</v>
      </c>
      <c r="K116" s="29">
        <f t="shared" si="67"/>
        <v>-5.6770497111111151E-2</v>
      </c>
      <c r="L116" s="58">
        <f t="shared" si="68"/>
        <v>-7.7946324444444492E-3</v>
      </c>
      <c r="M116" s="23"/>
      <c r="N116" s="40">
        <f t="shared" si="50"/>
        <v>-0.10686683851014363</v>
      </c>
      <c r="O116" s="40">
        <f t="shared" si="57"/>
        <v>-5.5629999999999997</v>
      </c>
      <c r="P116" s="44"/>
      <c r="Q116" s="40"/>
      <c r="R116" s="23"/>
      <c r="T116" s="25">
        <f t="shared" si="58"/>
        <v>-979.90088738023064</v>
      </c>
      <c r="U116" s="25">
        <f t="shared" si="59"/>
        <v>-977.5807999501875</v>
      </c>
      <c r="V116" s="26">
        <f t="shared" si="54"/>
        <v>0.74089040674999995</v>
      </c>
      <c r="W116" s="26">
        <f t="shared" si="66"/>
        <v>0.74322780938333333</v>
      </c>
      <c r="X116" s="29">
        <f t="shared" si="73"/>
        <v>0.77602407175555554</v>
      </c>
      <c r="Y116" s="29">
        <f t="shared" si="70"/>
        <v>3.2796262372222218E-2</v>
      </c>
      <c r="Z116" s="58">
        <f t="shared" si="71"/>
        <v>3.5133665005555592E-2</v>
      </c>
      <c r="AA116" s="23"/>
      <c r="AB116" s="40">
        <f t="shared" si="51"/>
        <v>-0.68006685335408923</v>
      </c>
      <c r="AC116" s="40">
        <f t="shared" si="60"/>
        <v>-12.43</v>
      </c>
      <c r="AD116" s="40"/>
      <c r="AE116" s="40"/>
      <c r="AH116" s="25">
        <f t="shared" si="61"/>
        <v>-51.865915140669927</v>
      </c>
      <c r="AI116" s="25">
        <f t="shared" si="62"/>
        <v>-44.905652850540861</v>
      </c>
      <c r="AJ116" s="26">
        <f t="shared" si="79"/>
        <v>0.87530118185714312</v>
      </c>
      <c r="AP116" s="40">
        <f t="shared" si="78"/>
        <v>5.0031654192795233E-2</v>
      </c>
      <c r="AQ116" s="40">
        <f t="shared" si="63"/>
        <v>-53.2</v>
      </c>
    </row>
    <row r="117" spans="1:43" ht="15">
      <c r="A117" s="7">
        <v>1385000</v>
      </c>
      <c r="B117" s="7">
        <f t="shared" si="53"/>
        <v>-1385</v>
      </c>
      <c r="C117" s="6">
        <v>1.268267187</v>
      </c>
      <c r="E117" s="8"/>
      <c r="F117" s="25">
        <f t="shared" si="55"/>
        <v>-1329.4607268400573</v>
      </c>
      <c r="G117" s="25">
        <f t="shared" si="56"/>
        <v>-1328.6873643633762</v>
      </c>
      <c r="H117" s="26">
        <f t="shared" si="64"/>
        <v>1.35682638</v>
      </c>
      <c r="I117" s="26">
        <f t="shared" si="65"/>
        <v>1.3014716821666668</v>
      </c>
      <c r="J117" s="29">
        <f t="shared" si="77"/>
        <v>1.2271729807777778</v>
      </c>
      <c r="K117" s="29">
        <f t="shared" si="67"/>
        <v>-7.4298701388888944E-2</v>
      </c>
      <c r="L117" s="58">
        <f t="shared" si="68"/>
        <v>-0.12965339922222219</v>
      </c>
      <c r="M117" s="23"/>
      <c r="N117" s="40">
        <f t="shared" si="50"/>
        <v>-0.72097133274310232</v>
      </c>
      <c r="O117" s="40">
        <f t="shared" si="57"/>
        <v>-5.5629999999999997</v>
      </c>
      <c r="P117" s="44"/>
      <c r="Q117" s="40"/>
      <c r="R117" s="23"/>
      <c r="T117" s="25">
        <f t="shared" si="58"/>
        <v>-975.26071252014447</v>
      </c>
      <c r="U117" s="25">
        <f t="shared" si="59"/>
        <v>-972.94062509010132</v>
      </c>
      <c r="V117" s="26">
        <f t="shared" si="54"/>
        <v>0.68244846139999993</v>
      </c>
      <c r="W117" s="26">
        <f t="shared" si="66"/>
        <v>0.77021375785000001</v>
      </c>
      <c r="X117" s="29">
        <f t="shared" si="73"/>
        <v>0.80777795698888888</v>
      </c>
      <c r="Y117" s="29">
        <f t="shared" si="70"/>
        <v>3.7564199138888865E-2</v>
      </c>
      <c r="Z117" s="58">
        <f t="shared" si="71"/>
        <v>0.12532949558888895</v>
      </c>
      <c r="AA117" s="23"/>
      <c r="AB117" s="40">
        <f t="shared" si="51"/>
        <v>-0.99222123684144792</v>
      </c>
      <c r="AC117" s="40">
        <f t="shared" si="60"/>
        <v>-12.43</v>
      </c>
      <c r="AD117" s="40"/>
      <c r="AE117" s="40"/>
      <c r="AH117" s="25">
        <f t="shared" si="61"/>
        <v>-37.945390560411525</v>
      </c>
      <c r="AI117" s="25">
        <f t="shared" si="62"/>
        <v>-30.985128270282459</v>
      </c>
      <c r="AJ117" s="26">
        <f t="shared" si="79"/>
        <v>0.73082388923076913</v>
      </c>
      <c r="AP117" s="40">
        <f t="shared" si="78"/>
        <v>-0.60365613275000096</v>
      </c>
      <c r="AQ117" s="40">
        <f t="shared" si="63"/>
        <v>-53.2</v>
      </c>
    </row>
    <row r="118" spans="1:43" ht="15">
      <c r="A118" s="7">
        <v>1384000</v>
      </c>
      <c r="B118" s="7">
        <f t="shared" si="53"/>
        <v>-1384</v>
      </c>
      <c r="C118" s="6">
        <v>1.3088284530000001</v>
      </c>
      <c r="E118" s="8"/>
      <c r="F118" s="25">
        <f t="shared" si="55"/>
        <v>-1327.9140018866954</v>
      </c>
      <c r="G118" s="25">
        <f t="shared" si="56"/>
        <v>-1327.1406394100143</v>
      </c>
      <c r="H118" s="26">
        <f t="shared" si="64"/>
        <v>1.31367024</v>
      </c>
      <c r="I118" s="26">
        <f t="shared" si="65"/>
        <v>1.3057866888333332</v>
      </c>
      <c r="J118" s="29">
        <f t="shared" si="77"/>
        <v>1.2004524341111109</v>
      </c>
      <c r="K118" s="29">
        <f t="shared" si="67"/>
        <v>-0.10533425472222224</v>
      </c>
      <c r="L118" s="58">
        <f t="shared" si="68"/>
        <v>-0.11321780588888908</v>
      </c>
      <c r="M118" s="23"/>
      <c r="N118" s="40">
        <f t="shared" si="50"/>
        <v>-0.99772532768173716</v>
      </c>
      <c r="O118" s="40">
        <f t="shared" si="57"/>
        <v>-5.5629999999999997</v>
      </c>
      <c r="P118" s="44"/>
      <c r="Q118" s="40"/>
      <c r="R118" s="23"/>
      <c r="T118" s="25">
        <f t="shared" si="58"/>
        <v>-970.62053766005829</v>
      </c>
      <c r="U118" s="25">
        <f t="shared" si="59"/>
        <v>-968.30045023001514</v>
      </c>
      <c r="V118" s="26">
        <f t="shared" si="54"/>
        <v>0.88730240540000005</v>
      </c>
      <c r="W118" s="26">
        <f t="shared" si="66"/>
        <v>0.87420571668333336</v>
      </c>
      <c r="X118" s="29">
        <f t="shared" si="73"/>
        <v>0.86834165107777772</v>
      </c>
      <c r="Y118" s="29">
        <f t="shared" si="70"/>
        <v>-5.8640656055556351E-3</v>
      </c>
      <c r="Z118" s="58">
        <f t="shared" si="71"/>
        <v>-1.8960754322222328E-2</v>
      </c>
      <c r="AA118" s="23"/>
      <c r="AB118" s="40">
        <f t="shared" si="51"/>
        <v>-0.84010427629995477</v>
      </c>
      <c r="AC118" s="40">
        <f t="shared" si="60"/>
        <v>-12.43</v>
      </c>
      <c r="AD118" s="40"/>
      <c r="AE118" s="40"/>
      <c r="AH118" s="25">
        <f t="shared" si="61"/>
        <v>-24.024865980153123</v>
      </c>
      <c r="AI118" s="25">
        <f t="shared" si="62"/>
        <v>-17.064603690024057</v>
      </c>
      <c r="AJ118" s="26">
        <f t="shared" si="79"/>
        <v>0.84020582285714285</v>
      </c>
      <c r="AP118" s="40">
        <f t="shared" si="78"/>
        <v>-0.97488650628845719</v>
      </c>
      <c r="AQ118" s="40">
        <f t="shared" si="63"/>
        <v>-53.2</v>
      </c>
    </row>
    <row r="119" spans="1:43" ht="15">
      <c r="A119" s="7">
        <v>1383000</v>
      </c>
      <c r="B119" s="7">
        <f t="shared" si="53"/>
        <v>-1383</v>
      </c>
      <c r="C119" s="6">
        <v>1.271094773</v>
      </c>
      <c r="E119" s="8"/>
      <c r="F119" s="25">
        <f t="shared" si="55"/>
        <v>-1326.3672769333334</v>
      </c>
      <c r="G119" s="25">
        <f t="shared" si="56"/>
        <v>-1325.5939144566523</v>
      </c>
      <c r="H119" s="26">
        <f t="shared" si="64"/>
        <v>1.2468634464999999</v>
      </c>
      <c r="I119" s="26">
        <f t="shared" si="65"/>
        <v>1.2647746821666666</v>
      </c>
      <c r="J119" s="29">
        <f t="shared" si="77"/>
        <v>1.1928696526666664</v>
      </c>
      <c r="K119" s="29">
        <f t="shared" si="67"/>
        <v>-7.1905029500000106E-2</v>
      </c>
      <c r="L119" s="58">
        <f t="shared" si="68"/>
        <v>-5.399379383333347E-2</v>
      </c>
      <c r="M119" s="23"/>
      <c r="N119" s="40">
        <f t="shared" si="50"/>
        <v>-0.80763255331630812</v>
      </c>
      <c r="O119" s="40">
        <f t="shared" si="57"/>
        <v>-5.5629999999999997</v>
      </c>
      <c r="P119" s="44"/>
      <c r="Q119" s="40"/>
      <c r="R119" s="23"/>
      <c r="T119" s="25">
        <f t="shared" si="58"/>
        <v>-965.98036279997211</v>
      </c>
      <c r="U119" s="25">
        <f t="shared" si="59"/>
        <v>-963.66027536992897</v>
      </c>
      <c r="V119" s="26">
        <f t="shared" si="54"/>
        <v>1.05286628325</v>
      </c>
      <c r="W119" s="26">
        <f t="shared" si="66"/>
        <v>1.0097098500166666</v>
      </c>
      <c r="X119" s="29">
        <f t="shared" si="73"/>
        <v>0.91253158556666669</v>
      </c>
      <c r="Y119" s="29">
        <f t="shared" si="70"/>
        <v>-9.7178264449999885E-2</v>
      </c>
      <c r="Z119" s="58">
        <f t="shared" si="71"/>
        <v>-0.14033469768333329</v>
      </c>
      <c r="AA119" s="23"/>
      <c r="AB119" s="40">
        <f t="shared" si="51"/>
        <v>-0.29489318815867949</v>
      </c>
      <c r="AC119" s="40">
        <f t="shared" si="60"/>
        <v>-12.43</v>
      </c>
      <c r="AD119" s="40"/>
      <c r="AE119" s="40"/>
      <c r="AH119" s="25">
        <f t="shared" si="61"/>
        <v>-10.104341399894723</v>
      </c>
      <c r="AI119" s="25">
        <f t="shared" si="62"/>
        <v>-3.1440791097656575</v>
      </c>
      <c r="AJ119" s="26">
        <f t="shared" si="79"/>
        <v>0.95066983390909099</v>
      </c>
      <c r="AP119" s="40">
        <f t="shared" si="78"/>
        <v>-0.88995664887789627</v>
      </c>
      <c r="AQ119" s="40">
        <f t="shared" si="63"/>
        <v>-53.2</v>
      </c>
    </row>
    <row r="120" spans="1:43" ht="15">
      <c r="A120" s="7">
        <v>1382000</v>
      </c>
      <c r="B120" s="7">
        <f t="shared" si="53"/>
        <v>-1382</v>
      </c>
      <c r="C120" s="6">
        <v>1.1150744269999999</v>
      </c>
      <c r="E120" s="8"/>
      <c r="F120" s="25">
        <f t="shared" si="55"/>
        <v>-1324.8205519799715</v>
      </c>
      <c r="G120" s="25">
        <f t="shared" si="56"/>
        <v>-1324.0471895032904</v>
      </c>
      <c r="H120" s="26">
        <f t="shared" si="64"/>
        <v>1.23379036</v>
      </c>
      <c r="I120" s="26">
        <f t="shared" si="65"/>
        <v>1.1700560111666667</v>
      </c>
      <c r="J120" s="29">
        <f t="shared" si="77"/>
        <v>1.1713685682222221</v>
      </c>
      <c r="K120" s="29">
        <f t="shared" si="67"/>
        <v>1.3125570555554411E-3</v>
      </c>
      <c r="L120" s="58">
        <f t="shared" si="68"/>
        <v>-6.2421791777777846E-2</v>
      </c>
      <c r="M120" s="23"/>
      <c r="N120" s="40">
        <f t="shared" si="50"/>
        <v>-0.239639531418288</v>
      </c>
      <c r="O120" s="40">
        <f t="shared" si="57"/>
        <v>-5.5629999999999997</v>
      </c>
      <c r="P120" s="44"/>
      <c r="Q120" s="40"/>
      <c r="R120" s="23"/>
      <c r="T120" s="25">
        <f t="shared" si="58"/>
        <v>-961.34018793988594</v>
      </c>
      <c r="U120" s="25">
        <f t="shared" si="59"/>
        <v>-959.02010050984279</v>
      </c>
      <c r="V120" s="26">
        <f t="shared" si="54"/>
        <v>1.0889608613999999</v>
      </c>
      <c r="W120" s="26">
        <f t="shared" si="66"/>
        <v>1.0597683527166666</v>
      </c>
      <c r="X120" s="29">
        <f t="shared" si="73"/>
        <v>0.9373964115111113</v>
      </c>
      <c r="Y120" s="29">
        <f t="shared" si="70"/>
        <v>-0.12237194120555528</v>
      </c>
      <c r="Z120" s="58">
        <f t="shared" si="71"/>
        <v>-0.15156444988888862</v>
      </c>
      <c r="AA120" s="23"/>
      <c r="AB120" s="40">
        <f t="shared" si="51"/>
        <v>0.38830170009476861</v>
      </c>
      <c r="AC120" s="40">
        <f t="shared" si="60"/>
        <v>-12.43</v>
      </c>
      <c r="AD120" s="40"/>
      <c r="AE120" s="40"/>
      <c r="AH120" s="25">
        <f t="shared" si="61"/>
        <v>3.8161831803636765</v>
      </c>
      <c r="AI120" s="25">
        <f t="shared" si="62"/>
        <v>10.776445470492742</v>
      </c>
      <c r="AJ120" s="26"/>
      <c r="AP120" s="40">
        <f t="shared" ref="AP120:AP124" si="80" xml:space="preserve"> SIN((2*PI()*(AI120+AQ120)/125.284721222326) + 1.728475865)</f>
        <v>-0.3886061846909451</v>
      </c>
      <c r="AQ120" s="40">
        <f t="shared" si="63"/>
        <v>-53.2</v>
      </c>
    </row>
    <row r="121" spans="1:43" ht="15">
      <c r="A121" s="7">
        <v>1381000</v>
      </c>
      <c r="B121" s="7">
        <f t="shared" si="53"/>
        <v>-1381</v>
      </c>
      <c r="C121" s="6">
        <v>0.99161346699999997</v>
      </c>
      <c r="E121" s="8"/>
      <c r="F121" s="25">
        <f t="shared" si="55"/>
        <v>-1323.2738270266095</v>
      </c>
      <c r="G121" s="25">
        <f t="shared" si="56"/>
        <v>-1322.5004645499284</v>
      </c>
      <c r="H121" s="26">
        <f t="shared" si="64"/>
        <v>1.0295142269999999</v>
      </c>
      <c r="I121" s="26">
        <f t="shared" si="65"/>
        <v>1.0974673023333332</v>
      </c>
      <c r="J121" s="29">
        <f t="shared" si="77"/>
        <v>1.1628746312222222</v>
      </c>
      <c r="K121" s="29">
        <f t="shared" si="67"/>
        <v>6.5407328888889005E-2</v>
      </c>
      <c r="L121" s="58">
        <f t="shared" si="68"/>
        <v>0.13336040422222228</v>
      </c>
      <c r="M121" s="23"/>
      <c r="N121" s="40">
        <f t="shared" si="50"/>
        <v>0.44048349052713992</v>
      </c>
      <c r="O121" s="40">
        <f t="shared" si="57"/>
        <v>-5.5629999999999997</v>
      </c>
      <c r="P121" s="44"/>
      <c r="Q121" s="40"/>
      <c r="R121" s="23"/>
      <c r="T121" s="25">
        <f t="shared" si="58"/>
        <v>-956.70001307979976</v>
      </c>
      <c r="U121" s="25">
        <f t="shared" si="59"/>
        <v>-954.37992564975661</v>
      </c>
      <c r="V121" s="26">
        <f t="shared" si="54"/>
        <v>1.0374779135000001</v>
      </c>
      <c r="W121" s="26">
        <f t="shared" si="66"/>
        <v>1.0066277382333333</v>
      </c>
      <c r="X121" s="29">
        <f t="shared" si="73"/>
        <v>0.90883078202777767</v>
      </c>
      <c r="Y121" s="29">
        <f t="shared" si="70"/>
        <v>-9.7796956205555619E-2</v>
      </c>
      <c r="Z121" s="58">
        <f t="shared" si="71"/>
        <v>-0.1286471314722224</v>
      </c>
      <c r="AA121" s="23"/>
      <c r="AB121" s="40">
        <f t="shared" si="51"/>
        <v>0.88980590738115872</v>
      </c>
      <c r="AC121" s="40">
        <f t="shared" si="60"/>
        <v>-12.43</v>
      </c>
      <c r="AD121" s="40"/>
      <c r="AE121" s="40"/>
      <c r="AH121" s="25">
        <f t="shared" si="61"/>
        <v>17.736707760622075</v>
      </c>
      <c r="AI121" s="25">
        <f t="shared" si="62"/>
        <v>24.69697005075114</v>
      </c>
      <c r="AP121" s="40">
        <f t="shared" si="80"/>
        <v>0.29457743218956323</v>
      </c>
      <c r="AQ121" s="40">
        <f t="shared" si="63"/>
        <v>-53.2</v>
      </c>
    </row>
    <row r="122" spans="1:43" ht="15">
      <c r="A122" s="7">
        <v>1380000</v>
      </c>
      <c r="B122" s="7">
        <f t="shared" si="53"/>
        <v>-1380</v>
      </c>
      <c r="C122" s="6">
        <v>0.76555353299999995</v>
      </c>
      <c r="E122" s="8"/>
      <c r="F122" s="25">
        <f t="shared" si="55"/>
        <v>-1321.7271020732476</v>
      </c>
      <c r="G122" s="25">
        <f t="shared" si="56"/>
        <v>-1320.9537395965665</v>
      </c>
      <c r="H122" s="26">
        <f t="shared" si="64"/>
        <v>1.02909732</v>
      </c>
      <c r="I122" s="26">
        <f t="shared" si="65"/>
        <v>1.0309399846666667</v>
      </c>
      <c r="J122" s="29">
        <f t="shared" si="77"/>
        <v>1.1451332756666666</v>
      </c>
      <c r="K122" s="29">
        <f t="shared" si="67"/>
        <v>0.11419329099999986</v>
      </c>
      <c r="L122" s="58">
        <f t="shared" si="68"/>
        <v>0.11603595566666658</v>
      </c>
      <c r="M122" s="23"/>
      <c r="N122" s="40">
        <f t="shared" si="50"/>
        <v>0.91449939182622964</v>
      </c>
      <c r="O122" s="40">
        <f t="shared" si="57"/>
        <v>-5.5629999999999997</v>
      </c>
      <c r="P122" s="44"/>
      <c r="Q122" s="40"/>
      <c r="R122" s="23"/>
      <c r="T122" s="25">
        <f t="shared" si="58"/>
        <v>-952.05983821971358</v>
      </c>
      <c r="U122" s="25">
        <f t="shared" si="59"/>
        <v>-949.73975078967044</v>
      </c>
      <c r="V122" s="26">
        <f t="shared" si="54"/>
        <v>0.89344443979999999</v>
      </c>
      <c r="W122" s="26">
        <f t="shared" si="66"/>
        <v>0.98465709730000006</v>
      </c>
      <c r="X122" s="29">
        <f t="shared" si="73"/>
        <v>0.87793124100555553</v>
      </c>
      <c r="Y122" s="29">
        <f t="shared" si="70"/>
        <v>-0.10672585629444453</v>
      </c>
      <c r="Z122" s="58">
        <f t="shared" si="71"/>
        <v>-1.551319879444446E-2</v>
      </c>
      <c r="AA122" s="23"/>
      <c r="AB122" s="40">
        <f t="shared" si="51"/>
        <v>0.97496004151279558</v>
      </c>
      <c r="AC122" s="40">
        <f t="shared" si="60"/>
        <v>-12.43</v>
      </c>
      <c r="AD122" s="40"/>
      <c r="AE122" s="40"/>
      <c r="AH122" s="25">
        <f t="shared" si="61"/>
        <v>31.657232340880476</v>
      </c>
      <c r="AI122" s="25">
        <f t="shared" si="62"/>
        <v>38.617494631009542</v>
      </c>
      <c r="AP122" s="40">
        <f t="shared" si="80"/>
        <v>0.8399249946850913</v>
      </c>
      <c r="AQ122" s="40">
        <f t="shared" si="63"/>
        <v>-53.2</v>
      </c>
    </row>
    <row r="123" spans="1:43" ht="15">
      <c r="A123" s="7">
        <v>1379000</v>
      </c>
      <c r="B123" s="7">
        <f t="shared" si="53"/>
        <v>-1379</v>
      </c>
      <c r="C123" s="6">
        <v>0.67150501299999998</v>
      </c>
      <c r="E123" s="8"/>
      <c r="F123" s="25">
        <f t="shared" si="55"/>
        <v>-1320.1803771198856</v>
      </c>
      <c r="G123" s="25">
        <f t="shared" si="56"/>
        <v>-1319.4070146432045</v>
      </c>
      <c r="H123" s="26">
        <f t="shared" si="64"/>
        <v>1.0342084069999999</v>
      </c>
      <c r="I123" s="26">
        <f t="shared" si="65"/>
        <v>1.0425780113333334</v>
      </c>
      <c r="J123" s="29">
        <f t="shared" si="77"/>
        <v>1.1219699601111111</v>
      </c>
      <c r="K123" s="29">
        <f t="shared" si="67"/>
        <v>7.9391948777777666E-2</v>
      </c>
      <c r="L123" s="58">
        <f t="shared" si="68"/>
        <v>8.7761553111111112E-2</v>
      </c>
      <c r="M123" s="23"/>
      <c r="N123" s="40">
        <f t="shared" si="50"/>
        <v>0.96061086416121411</v>
      </c>
      <c r="O123" s="40">
        <f t="shared" si="57"/>
        <v>-5.5629999999999997</v>
      </c>
      <c r="P123" s="44"/>
      <c r="Q123" s="40"/>
      <c r="R123" s="23"/>
      <c r="T123" s="25">
        <f t="shared" si="58"/>
        <v>-947.41966335962741</v>
      </c>
      <c r="U123" s="25">
        <f t="shared" si="59"/>
        <v>-945.09957592958426</v>
      </c>
      <c r="V123" s="26">
        <f t="shared" si="54"/>
        <v>1.0230489386000001</v>
      </c>
      <c r="W123" s="26">
        <f t="shared" si="66"/>
        <v>0.98220712396666665</v>
      </c>
      <c r="X123" s="29">
        <f t="shared" si="73"/>
        <v>0.81239394896111117</v>
      </c>
      <c r="Y123" s="29">
        <f t="shared" si="70"/>
        <v>-0.16981317500555548</v>
      </c>
      <c r="Z123" s="58">
        <f t="shared" si="71"/>
        <v>-0.21065498963888896</v>
      </c>
      <c r="AA123" s="23"/>
      <c r="AB123" s="40">
        <f t="shared" si="51"/>
        <v>0.60391953674669763</v>
      </c>
      <c r="AC123" s="40">
        <f t="shared" si="60"/>
        <v>-12.43</v>
      </c>
      <c r="AD123" s="40"/>
      <c r="AE123" s="40"/>
      <c r="AH123" s="25">
        <f t="shared" si="61"/>
        <v>45.577756921138878</v>
      </c>
      <c r="AI123" s="25">
        <f t="shared" si="62"/>
        <v>52.538019211267944</v>
      </c>
      <c r="AP123" s="40">
        <f t="shared" si="80"/>
        <v>0.99226231744094173</v>
      </c>
      <c r="AQ123" s="40">
        <f t="shared" si="63"/>
        <v>-53.2</v>
      </c>
    </row>
    <row r="124" spans="1:43" ht="15">
      <c r="A124" s="7">
        <v>1378000</v>
      </c>
      <c r="B124" s="7">
        <f t="shared" si="53"/>
        <v>-1378</v>
      </c>
      <c r="C124" s="6">
        <v>0.81025290699999997</v>
      </c>
      <c r="E124" s="8"/>
      <c r="F124" s="25">
        <f t="shared" si="55"/>
        <v>-1318.6336521665237</v>
      </c>
      <c r="G124" s="25">
        <f t="shared" si="56"/>
        <v>-1317.8602896898426</v>
      </c>
      <c r="H124" s="26">
        <f t="shared" si="64"/>
        <v>1.064428307</v>
      </c>
      <c r="I124" s="26">
        <f t="shared" si="65"/>
        <v>1.0853699024999999</v>
      </c>
      <c r="J124" s="29">
        <f t="shared" si="77"/>
        <v>1.0985492305</v>
      </c>
      <c r="K124" s="29">
        <f t="shared" si="67"/>
        <v>1.3179328000000101E-2</v>
      </c>
      <c r="L124" s="58">
        <f t="shared" si="68"/>
        <v>3.4120923499999956E-2</v>
      </c>
      <c r="M124" s="23"/>
      <c r="N124" s="40">
        <f t="shared" si="50"/>
        <v>0.55724183715462394</v>
      </c>
      <c r="O124" s="40">
        <f t="shared" si="57"/>
        <v>-5.5629999999999997</v>
      </c>
      <c r="P124" s="44"/>
      <c r="Q124" s="40"/>
      <c r="R124" s="23"/>
      <c r="T124" s="25">
        <f t="shared" si="58"/>
        <v>-942.77948849954123</v>
      </c>
      <c r="U124" s="25">
        <f t="shared" si="59"/>
        <v>-940.45940106949809</v>
      </c>
      <c r="V124" s="26">
        <f t="shared" si="54"/>
        <v>1.0301279934999998</v>
      </c>
      <c r="W124" s="26">
        <f t="shared" si="66"/>
        <v>0.84565889116666659</v>
      </c>
      <c r="X124" s="29">
        <f t="shared" si="73"/>
        <v>0.76567698266666673</v>
      </c>
      <c r="Y124" s="29">
        <f t="shared" si="70"/>
        <v>-7.9981908499999865E-2</v>
      </c>
      <c r="Z124" s="58">
        <f t="shared" si="71"/>
        <v>-0.26445101083333311</v>
      </c>
      <c r="AA124" s="23"/>
      <c r="AB124" s="40">
        <f t="shared" si="51"/>
        <v>-4.9701631081222025E-2</v>
      </c>
      <c r="AC124" s="40">
        <f t="shared" si="60"/>
        <v>-12.43</v>
      </c>
      <c r="AD124" s="40"/>
      <c r="AE124" s="40"/>
      <c r="AH124" s="25">
        <f t="shared" si="61"/>
        <v>59.49828150139728</v>
      </c>
      <c r="AI124" s="25">
        <f t="shared" si="62"/>
        <v>66.458543791526338</v>
      </c>
      <c r="AP124" s="40">
        <f t="shared" si="80"/>
        <v>0.6803090740988974</v>
      </c>
      <c r="AQ124" s="40">
        <f t="shared" si="63"/>
        <v>-53.2</v>
      </c>
    </row>
    <row r="125" spans="1:43" ht="15">
      <c r="A125" s="7">
        <v>1377000</v>
      </c>
      <c r="B125" s="7">
        <f t="shared" si="53"/>
        <v>-1377</v>
      </c>
      <c r="C125" s="6">
        <v>0.81913613299999999</v>
      </c>
      <c r="E125" s="8"/>
      <c r="F125" s="25">
        <f t="shared" si="55"/>
        <v>-1317.0869272131617</v>
      </c>
      <c r="G125" s="25">
        <f t="shared" si="56"/>
        <v>-1316.3135647364807</v>
      </c>
      <c r="H125" s="26">
        <f t="shared" si="64"/>
        <v>1.1574729934999999</v>
      </c>
      <c r="I125" s="26">
        <f t="shared" si="65"/>
        <v>1.1396851601666667</v>
      </c>
      <c r="J125" s="29">
        <f t="shared" si="77"/>
        <v>1.072714018611111</v>
      </c>
      <c r="K125" s="29">
        <f t="shared" si="67"/>
        <v>-6.6971141555555613E-2</v>
      </c>
      <c r="L125" s="58">
        <f t="shared" si="68"/>
        <v>-8.4758974888888838E-2</v>
      </c>
      <c r="M125" s="23"/>
      <c r="N125" s="40">
        <f t="shared" si="50"/>
        <v>-0.10686683850967005</v>
      </c>
      <c r="O125" s="40">
        <f t="shared" si="57"/>
        <v>-5.5629999999999997</v>
      </c>
      <c r="P125" s="44"/>
      <c r="Q125" s="40"/>
      <c r="R125" s="23"/>
      <c r="T125" s="25">
        <f t="shared" si="58"/>
        <v>-938.13931363945505</v>
      </c>
      <c r="U125" s="25">
        <f t="shared" si="59"/>
        <v>-935.81922620941191</v>
      </c>
      <c r="V125" s="26">
        <f t="shared" si="54"/>
        <v>0.48379974140000004</v>
      </c>
      <c r="W125" s="26">
        <f t="shared" si="66"/>
        <v>0.63942677569999995</v>
      </c>
      <c r="X125" s="29">
        <f t="shared" si="73"/>
        <v>0.73589572133333336</v>
      </c>
      <c r="Y125" s="29">
        <f t="shared" si="70"/>
        <v>9.6468945633333414E-2</v>
      </c>
      <c r="Z125" s="58">
        <f t="shared" si="71"/>
        <v>0.25209597993333333</v>
      </c>
      <c r="AA125" s="23"/>
      <c r="AB125" s="40">
        <f t="shared" si="51"/>
        <v>-0.68006685335413597</v>
      </c>
      <c r="AC125" s="40">
        <f t="shared" si="60"/>
        <v>-12.43</v>
      </c>
      <c r="AD125" s="40"/>
      <c r="AE125" s="40"/>
    </row>
    <row r="126" spans="1:43" ht="15">
      <c r="A126" s="7">
        <v>1376000</v>
      </c>
      <c r="B126" s="7">
        <f t="shared" si="53"/>
        <v>-1376</v>
      </c>
      <c r="C126" s="6">
        <v>0.92546030700000004</v>
      </c>
      <c r="E126" s="8"/>
      <c r="F126" s="25">
        <f t="shared" si="55"/>
        <v>-1315.5402022597998</v>
      </c>
      <c r="G126" s="25">
        <f t="shared" si="56"/>
        <v>-1314.7668397831187</v>
      </c>
      <c r="H126" s="26">
        <f t="shared" si="64"/>
        <v>1.1971541800000001</v>
      </c>
      <c r="I126" s="26">
        <f t="shared" si="65"/>
        <v>1.1532758578333333</v>
      </c>
      <c r="J126" s="29">
        <f t="shared" si="77"/>
        <v>1.0767399711666668</v>
      </c>
      <c r="K126" s="29">
        <f t="shared" si="67"/>
        <v>-7.6535886666666553E-2</v>
      </c>
      <c r="L126" s="58">
        <f t="shared" si="68"/>
        <v>-0.12041420883333331</v>
      </c>
      <c r="M126" s="23"/>
      <c r="N126" s="40">
        <f t="shared" si="50"/>
        <v>-0.72097133274277225</v>
      </c>
      <c r="O126" s="40">
        <f t="shared" si="57"/>
        <v>-5.5629999999999997</v>
      </c>
      <c r="P126" s="44"/>
      <c r="Q126" s="40"/>
      <c r="R126" s="23"/>
      <c r="T126" s="25">
        <f t="shared" si="58"/>
        <v>-933.49913877936888</v>
      </c>
      <c r="U126" s="25">
        <f t="shared" si="59"/>
        <v>-931.17905134932573</v>
      </c>
      <c r="V126" s="26">
        <f t="shared" si="54"/>
        <v>0.40435259219999997</v>
      </c>
      <c r="W126" s="26">
        <f t="shared" si="66"/>
        <v>0.39520637019999999</v>
      </c>
      <c r="X126" s="29">
        <f t="shared" si="73"/>
        <v>0.74372281983333333</v>
      </c>
      <c r="Y126" s="29">
        <f t="shared" si="70"/>
        <v>0.34851644963333334</v>
      </c>
      <c r="Z126" s="58">
        <f t="shared" si="71"/>
        <v>0.33937022763333335</v>
      </c>
      <c r="AA126" s="23"/>
      <c r="AB126" s="40">
        <f t="shared" si="51"/>
        <v>-0.99222123684145236</v>
      </c>
      <c r="AC126" s="40">
        <f t="shared" si="60"/>
        <v>-12.43</v>
      </c>
      <c r="AD126" s="40"/>
      <c r="AE126" s="40"/>
    </row>
    <row r="127" spans="1:43" ht="15">
      <c r="A127" s="7">
        <v>1375000</v>
      </c>
      <c r="B127" s="7">
        <f t="shared" si="53"/>
        <v>-1375</v>
      </c>
      <c r="C127" s="6">
        <v>0.94421365300000004</v>
      </c>
      <c r="E127" s="8"/>
      <c r="F127" s="25">
        <f t="shared" si="55"/>
        <v>-1313.9934773064379</v>
      </c>
      <c r="G127" s="25">
        <f t="shared" si="56"/>
        <v>-1313.2201148297568</v>
      </c>
      <c r="H127" s="26">
        <f t="shared" si="64"/>
        <v>1.1052004</v>
      </c>
      <c r="I127" s="26">
        <f t="shared" si="65"/>
        <v>1.1128104866666668</v>
      </c>
      <c r="J127" s="29">
        <f t="shared" si="77"/>
        <v>1.0546103919444445</v>
      </c>
      <c r="K127" s="29">
        <f t="shared" si="67"/>
        <v>-5.8200094722222318E-2</v>
      </c>
      <c r="L127" s="58">
        <f t="shared" si="68"/>
        <v>-5.0590008055555469E-2</v>
      </c>
      <c r="M127" s="23"/>
      <c r="N127" s="40">
        <f t="shared" si="50"/>
        <v>-0.99772532768171263</v>
      </c>
      <c r="O127" s="40">
        <f t="shared" si="57"/>
        <v>-5.5629999999999997</v>
      </c>
      <c r="P127" s="44"/>
      <c r="Q127" s="40"/>
      <c r="R127" s="23"/>
      <c r="T127" s="25">
        <f t="shared" si="58"/>
        <v>-928.8589639192827</v>
      </c>
      <c r="U127" s="25">
        <f t="shared" si="59"/>
        <v>-926.53887648923956</v>
      </c>
      <c r="V127" s="26">
        <f t="shared" si="54"/>
        <v>0.29746677700000002</v>
      </c>
      <c r="W127" s="26">
        <f t="shared" si="66"/>
        <v>0.44474431860000002</v>
      </c>
      <c r="X127" s="29">
        <f t="shared" si="73"/>
        <v>0.80053542665555555</v>
      </c>
      <c r="Y127" s="29">
        <f t="shared" si="70"/>
        <v>0.35579110805555553</v>
      </c>
      <c r="Z127" s="58">
        <f t="shared" si="71"/>
        <v>0.50306864965555553</v>
      </c>
      <c r="AA127" s="23"/>
      <c r="AB127" s="40">
        <f t="shared" si="51"/>
        <v>-0.84010427629993567</v>
      </c>
      <c r="AC127" s="40">
        <f t="shared" si="60"/>
        <v>-12.43</v>
      </c>
      <c r="AD127" s="40"/>
      <c r="AE127" s="40"/>
    </row>
    <row r="128" spans="1:43" ht="15">
      <c r="A128" s="7">
        <v>1374000</v>
      </c>
      <c r="B128" s="7">
        <f t="shared" si="53"/>
        <v>-1374</v>
      </c>
      <c r="C128" s="6">
        <v>0.99439648000000003</v>
      </c>
      <c r="E128" s="8"/>
      <c r="F128" s="25">
        <f t="shared" si="55"/>
        <v>-1312.4467523530759</v>
      </c>
      <c r="G128" s="25">
        <f t="shared" si="56"/>
        <v>-1311.6733898763948</v>
      </c>
      <c r="H128" s="26">
        <f t="shared" si="64"/>
        <v>1.03607688</v>
      </c>
      <c r="I128" s="26">
        <f t="shared" si="65"/>
        <v>1.047516911</v>
      </c>
      <c r="J128" s="29">
        <f t="shared" si="77"/>
        <v>1.0278693600555555</v>
      </c>
      <c r="K128" s="29">
        <f t="shared" si="67"/>
        <v>-1.9647550944444481E-2</v>
      </c>
      <c r="L128" s="58">
        <f t="shared" si="68"/>
        <v>-8.2075199444444635E-3</v>
      </c>
      <c r="M128" s="23"/>
      <c r="N128" s="40">
        <f t="shared" si="50"/>
        <v>-0.80763255331658901</v>
      </c>
      <c r="O128" s="40">
        <f t="shared" si="57"/>
        <v>-5.5629999999999997</v>
      </c>
      <c r="P128" s="44"/>
      <c r="Q128" s="40"/>
      <c r="R128" s="23"/>
      <c r="T128" s="25">
        <f t="shared" si="58"/>
        <v>-924.21878905919652</v>
      </c>
      <c r="U128" s="25">
        <f t="shared" si="59"/>
        <v>-921.89870162915338</v>
      </c>
      <c r="V128" s="26">
        <f t="shared" si="54"/>
        <v>0.63241358660000002</v>
      </c>
      <c r="W128" s="26">
        <f t="shared" si="66"/>
        <v>0.58360329100000008</v>
      </c>
      <c r="X128" s="29">
        <f t="shared" si="73"/>
        <v>0.8283445501444443</v>
      </c>
      <c r="Y128" s="29">
        <f t="shared" si="70"/>
        <v>0.24474125914444422</v>
      </c>
      <c r="Z128" s="58">
        <f t="shared" si="71"/>
        <v>0.19593096354444428</v>
      </c>
      <c r="AA128" s="23"/>
      <c r="AB128" s="40">
        <f t="shared" si="51"/>
        <v>-0.29489318815864579</v>
      </c>
      <c r="AC128" s="40">
        <f t="shared" si="60"/>
        <v>-12.43</v>
      </c>
      <c r="AD128" s="40"/>
      <c r="AE128" s="40"/>
    </row>
    <row r="129" spans="1:31" ht="15">
      <c r="A129" s="7">
        <v>1373000</v>
      </c>
      <c r="B129" s="7">
        <f t="shared" si="53"/>
        <v>-1373</v>
      </c>
      <c r="C129" s="6">
        <v>0.89939401299999999</v>
      </c>
      <c r="E129" s="8"/>
      <c r="F129" s="25">
        <f t="shared" si="55"/>
        <v>-1310.900027399714</v>
      </c>
      <c r="G129" s="25">
        <f t="shared" si="56"/>
        <v>-1310.1266649230329</v>
      </c>
      <c r="H129" s="26">
        <f t="shared" si="64"/>
        <v>1.001273453</v>
      </c>
      <c r="I129" s="26">
        <f t="shared" si="65"/>
        <v>1.0343660443333333</v>
      </c>
      <c r="J129" s="29">
        <f t="shared" si="77"/>
        <v>1.0040872103888889</v>
      </c>
      <c r="K129" s="29">
        <f t="shared" si="67"/>
        <v>-3.0278833944444417E-2</v>
      </c>
      <c r="L129" s="58">
        <f t="shared" si="68"/>
        <v>2.8137573888888934E-3</v>
      </c>
      <c r="M129" s="23"/>
      <c r="N129" s="40">
        <f t="shared" si="50"/>
        <v>-0.23963953141864008</v>
      </c>
      <c r="O129" s="40">
        <f t="shared" si="57"/>
        <v>-5.5629999999999997</v>
      </c>
      <c r="P129" s="44"/>
      <c r="Q129" s="40"/>
      <c r="R129" s="23"/>
      <c r="T129" s="25">
        <f t="shared" si="58"/>
        <v>-919.57861419911035</v>
      </c>
      <c r="U129" s="25">
        <f t="shared" si="59"/>
        <v>-917.2585267690672</v>
      </c>
      <c r="V129" s="26">
        <f t="shared" si="54"/>
        <v>0.82092950939999998</v>
      </c>
      <c r="W129" s="26">
        <f t="shared" si="66"/>
        <v>0.85375496533333328</v>
      </c>
      <c r="X129" s="29">
        <f t="shared" si="73"/>
        <v>0.82718202464444446</v>
      </c>
      <c r="Y129" s="29">
        <f t="shared" si="70"/>
        <v>-2.6572940688888824E-2</v>
      </c>
      <c r="Z129" s="58">
        <f t="shared" si="71"/>
        <v>6.2525152444444787E-3</v>
      </c>
      <c r="AA129" s="23"/>
      <c r="AB129" s="40">
        <f t="shared" si="51"/>
        <v>0.38830170009480114</v>
      </c>
      <c r="AC129" s="40">
        <f t="shared" si="60"/>
        <v>-12.43</v>
      </c>
      <c r="AD129" s="40"/>
      <c r="AE129" s="40"/>
    </row>
    <row r="130" spans="1:31" ht="15">
      <c r="A130" s="7">
        <v>1372000</v>
      </c>
      <c r="B130" s="7">
        <f t="shared" si="53"/>
        <v>-1372</v>
      </c>
      <c r="C130" s="6">
        <v>0.69334570699999998</v>
      </c>
      <c r="E130" s="8"/>
      <c r="F130" s="25">
        <f t="shared" si="55"/>
        <v>-1309.353302446352</v>
      </c>
      <c r="G130" s="25">
        <f t="shared" si="56"/>
        <v>-1308.5799399696709</v>
      </c>
      <c r="H130" s="26">
        <f t="shared" si="64"/>
        <v>1.0657478</v>
      </c>
      <c r="I130" s="26">
        <f t="shared" si="65"/>
        <v>0.96565078666666671</v>
      </c>
      <c r="J130" s="29">
        <f t="shared" si="77"/>
        <v>0.96807016516666677</v>
      </c>
      <c r="K130" s="29">
        <f t="shared" si="67"/>
        <v>2.4193785000000689E-3</v>
      </c>
      <c r="L130" s="58">
        <f t="shared" si="68"/>
        <v>-9.7677634833333249E-2</v>
      </c>
      <c r="M130" s="23"/>
      <c r="N130" s="40">
        <f t="shared" ref="N130:N193" si="81" xml:space="preserve"> SIN((2*PI()*(G130+O130)/13.9205245802584) + 2.989911921)</f>
        <v>0.4404834905268144</v>
      </c>
      <c r="O130" s="40">
        <f t="shared" si="57"/>
        <v>-5.5629999999999997</v>
      </c>
      <c r="P130" s="44"/>
      <c r="Q130" s="40"/>
      <c r="R130" s="23"/>
      <c r="T130" s="25">
        <f t="shared" si="58"/>
        <v>-914.93843933902417</v>
      </c>
      <c r="U130" s="25">
        <f t="shared" si="59"/>
        <v>-912.61835190898103</v>
      </c>
      <c r="V130" s="26">
        <f t="shared" si="54"/>
        <v>1.1079218</v>
      </c>
      <c r="W130" s="26">
        <f t="shared" si="66"/>
        <v>1.1112030702</v>
      </c>
      <c r="X130" s="29">
        <f t="shared" si="73"/>
        <v>0.83963107617777777</v>
      </c>
      <c r="Y130" s="29">
        <f t="shared" si="70"/>
        <v>-0.27157199402222221</v>
      </c>
      <c r="Z130" s="58">
        <f t="shared" si="71"/>
        <v>-0.26829072382222219</v>
      </c>
      <c r="AA130" s="23"/>
      <c r="AB130" s="40">
        <f t="shared" ref="AB130:AB193" si="82" xml:space="preserve"> SIN((2*PI()*(U130+AC130)/41.7615737407753) + 2.043834879)</f>
        <v>0.88980590738118781</v>
      </c>
      <c r="AC130" s="40">
        <f t="shared" si="60"/>
        <v>-12.43</v>
      </c>
      <c r="AD130" s="40"/>
      <c r="AE130" s="40"/>
    </row>
    <row r="131" spans="1:31" ht="15">
      <c r="A131" s="7">
        <v>1371000</v>
      </c>
      <c r="B131" s="7">
        <f t="shared" ref="B131:B194" si="83">-A131/1000</f>
        <v>-1371</v>
      </c>
      <c r="C131" s="6">
        <v>0.861240067</v>
      </c>
      <c r="E131" s="8"/>
      <c r="F131" s="25">
        <f t="shared" si="55"/>
        <v>-1307.8065774929901</v>
      </c>
      <c r="G131" s="25">
        <f t="shared" si="56"/>
        <v>-1307.033215016309</v>
      </c>
      <c r="H131" s="26">
        <f t="shared" si="64"/>
        <v>0.82993110699999995</v>
      </c>
      <c r="I131" s="26">
        <f t="shared" si="65"/>
        <v>0.896406009</v>
      </c>
      <c r="J131" s="29">
        <f t="shared" si="77"/>
        <v>0.91544452594444459</v>
      </c>
      <c r="K131" s="29">
        <f t="shared" si="67"/>
        <v>1.9038516944444583E-2</v>
      </c>
      <c r="L131" s="58">
        <f t="shared" si="68"/>
        <v>8.5513418944444641E-2</v>
      </c>
      <c r="M131" s="23"/>
      <c r="N131" s="40">
        <f t="shared" si="81"/>
        <v>0.91449939182608297</v>
      </c>
      <c r="O131" s="40">
        <f t="shared" si="57"/>
        <v>-5.5629999999999997</v>
      </c>
      <c r="P131" s="44"/>
      <c r="Q131" s="40"/>
      <c r="R131" s="23"/>
      <c r="T131" s="25">
        <f t="shared" si="58"/>
        <v>-910.29826447893799</v>
      </c>
      <c r="U131" s="25">
        <f t="shared" si="59"/>
        <v>-907.97817704889485</v>
      </c>
      <c r="V131" s="26">
        <f t="shared" ref="V131:V194" si="84">AVERAGEIFS(VADM,KyrBP,"&gt;"&amp;T131,KyrBP,"&lt;="&amp;T132)</f>
        <v>1.4047579012000002</v>
      </c>
      <c r="W131" s="26">
        <f t="shared" si="66"/>
        <v>1.2620035837333334</v>
      </c>
      <c r="X131" s="29">
        <f t="shared" si="73"/>
        <v>0.8363352029611113</v>
      </c>
      <c r="Y131" s="29">
        <f t="shared" si="70"/>
        <v>-0.42566838077222213</v>
      </c>
      <c r="Z131" s="58">
        <f t="shared" si="71"/>
        <v>-0.56842269823888891</v>
      </c>
      <c r="AA131" s="23"/>
      <c r="AB131" s="40">
        <f t="shared" si="82"/>
        <v>0.97496004151278781</v>
      </c>
      <c r="AC131" s="40">
        <f t="shared" si="60"/>
        <v>-12.43</v>
      </c>
      <c r="AD131" s="40"/>
      <c r="AE131" s="40"/>
    </row>
    <row r="132" spans="1:31" ht="15">
      <c r="A132" s="7">
        <v>1370000</v>
      </c>
      <c r="B132" s="7">
        <f t="shared" si="83"/>
        <v>-1370</v>
      </c>
      <c r="C132" s="6">
        <v>0.85608938700000003</v>
      </c>
      <c r="E132" s="8"/>
      <c r="F132" s="25">
        <f t="shared" ref="F132:F195" si="85">F131 + 1.54672495336205</f>
        <v>-1306.2598525396281</v>
      </c>
      <c r="G132" s="25">
        <f t="shared" ref="G132:G195" si="86">G131 + 1.54672495336205</f>
        <v>-1305.486490062947</v>
      </c>
      <c r="H132" s="26">
        <f t="shared" si="64"/>
        <v>0.79353911999999993</v>
      </c>
      <c r="I132" s="26">
        <f t="shared" si="65"/>
        <v>0.82461972900000002</v>
      </c>
      <c r="J132" s="29">
        <f t="shared" si="77"/>
        <v>0.87783870816666665</v>
      </c>
      <c r="K132" s="29">
        <f t="shared" si="67"/>
        <v>5.3218979166666625E-2</v>
      </c>
      <c r="L132" s="58">
        <f t="shared" si="68"/>
        <v>8.4299588166666717E-2</v>
      </c>
      <c r="M132" s="23"/>
      <c r="N132" s="40">
        <f t="shared" si="81"/>
        <v>0.9606108641613148</v>
      </c>
      <c r="O132" s="40">
        <f t="shared" ref="O132:O195" si="87">O131</f>
        <v>-5.5629999999999997</v>
      </c>
      <c r="P132" s="44"/>
      <c r="Q132" s="40"/>
      <c r="R132" s="23"/>
      <c r="T132" s="25">
        <f t="shared" ref="T132:T195" si="88">T131 + 4.64017486008615</f>
        <v>-905.65808961885182</v>
      </c>
      <c r="U132" s="25">
        <f t="shared" ref="U132:U195" si="89">U131 + 4.64017486008615</f>
        <v>-903.33800218880867</v>
      </c>
      <c r="V132" s="26">
        <f t="shared" si="84"/>
        <v>1.2733310499999999</v>
      </c>
      <c r="W132" s="26">
        <f t="shared" si="66"/>
        <v>1.2325847384000002</v>
      </c>
      <c r="X132" s="29">
        <f t="shared" si="73"/>
        <v>0.84842757469444452</v>
      </c>
      <c r="Y132" s="29">
        <f t="shared" si="70"/>
        <v>-0.38415716370555564</v>
      </c>
      <c r="Z132" s="58">
        <f t="shared" si="71"/>
        <v>-0.42490347530555539</v>
      </c>
      <c r="AA132" s="23"/>
      <c r="AB132" s="40">
        <f t="shared" si="82"/>
        <v>0.60391953674664678</v>
      </c>
      <c r="AC132" s="40">
        <f t="shared" ref="AC132:AC195" si="90">AC131</f>
        <v>-12.43</v>
      </c>
      <c r="AD132" s="40"/>
      <c r="AE132" s="40"/>
    </row>
    <row r="133" spans="1:31" ht="15">
      <c r="A133" s="7">
        <v>1369000</v>
      </c>
      <c r="B133" s="7">
        <f t="shared" si="83"/>
        <v>-1369</v>
      </c>
      <c r="C133" s="6">
        <v>0.57013173299999997</v>
      </c>
      <c r="E133" s="8"/>
      <c r="F133" s="25">
        <f t="shared" si="85"/>
        <v>-1304.7131275862662</v>
      </c>
      <c r="G133" s="25">
        <f t="shared" si="86"/>
        <v>-1303.9397651095851</v>
      </c>
      <c r="H133" s="26">
        <f t="shared" si="64"/>
        <v>0.85038895999999997</v>
      </c>
      <c r="I133" s="26">
        <f t="shared" si="65"/>
        <v>0.82574922216666657</v>
      </c>
      <c r="J133" s="29">
        <f t="shared" si="77"/>
        <v>0.8663785481666666</v>
      </c>
      <c r="K133" s="29">
        <f t="shared" si="67"/>
        <v>4.0629326000000021E-2</v>
      </c>
      <c r="L133" s="58">
        <f t="shared" si="68"/>
        <v>1.5989588166666624E-2</v>
      </c>
      <c r="M133" s="23"/>
      <c r="N133" s="40">
        <f t="shared" si="81"/>
        <v>0.5572418371550194</v>
      </c>
      <c r="O133" s="40">
        <f t="shared" si="87"/>
        <v>-5.5629999999999997</v>
      </c>
      <c r="P133" s="44"/>
      <c r="Q133" s="40"/>
      <c r="R133" s="23"/>
      <c r="T133" s="25">
        <f t="shared" si="88"/>
        <v>-901.01791475876564</v>
      </c>
      <c r="U133" s="25">
        <f t="shared" si="89"/>
        <v>-898.6978273287225</v>
      </c>
      <c r="V133" s="26">
        <f t="shared" si="84"/>
        <v>1.0196652639999999</v>
      </c>
      <c r="W133" s="26">
        <f t="shared" si="66"/>
        <v>0.96294583973333336</v>
      </c>
      <c r="X133" s="29">
        <f t="shared" si="73"/>
        <v>0.84134785647222232</v>
      </c>
      <c r="Y133" s="29">
        <f t="shared" si="70"/>
        <v>-0.12159798326111104</v>
      </c>
      <c r="Z133" s="58">
        <f t="shared" si="71"/>
        <v>-0.17831740752777758</v>
      </c>
      <c r="AA133" s="23"/>
      <c r="AB133" s="40">
        <f t="shared" si="82"/>
        <v>-4.9701631081257261E-2</v>
      </c>
      <c r="AC133" s="40">
        <f t="shared" si="90"/>
        <v>-12.43</v>
      </c>
      <c r="AD133" s="40"/>
      <c r="AE133" s="40"/>
    </row>
    <row r="134" spans="1:31" ht="15">
      <c r="A134" s="7">
        <v>1368000</v>
      </c>
      <c r="B134" s="7">
        <f t="shared" si="83"/>
        <v>-1368</v>
      </c>
      <c r="C134" s="6">
        <v>0.51068261299999995</v>
      </c>
      <c r="E134" s="8"/>
      <c r="F134" s="25">
        <f t="shared" si="85"/>
        <v>-1303.1664026329042</v>
      </c>
      <c r="G134" s="25">
        <f t="shared" si="86"/>
        <v>-1302.3930401562232</v>
      </c>
      <c r="H134" s="26">
        <f t="shared" ref="H134:H197" si="91">AVERAGEIFS(VADM,KyrBP,"&gt;"&amp;F134,KyrBP,"&lt;="&amp;F135)</f>
        <v>0.83331958650000004</v>
      </c>
      <c r="I134" s="26">
        <f t="shared" si="65"/>
        <v>0.80241065783333332</v>
      </c>
      <c r="J134" s="29">
        <f t="shared" si="77"/>
        <v>0.91770877194444445</v>
      </c>
      <c r="K134" s="29">
        <f t="shared" si="67"/>
        <v>0.11529811411111113</v>
      </c>
      <c r="L134" s="58">
        <f t="shared" si="68"/>
        <v>8.4389185444444403E-2</v>
      </c>
      <c r="M134" s="23"/>
      <c r="N134" s="40">
        <f t="shared" si="81"/>
        <v>-0.1068668385093095</v>
      </c>
      <c r="O134" s="40">
        <f t="shared" si="87"/>
        <v>-5.5629999999999997</v>
      </c>
      <c r="P134" s="44"/>
      <c r="Q134" s="40"/>
      <c r="R134" s="23"/>
      <c r="T134" s="25">
        <f t="shared" si="88"/>
        <v>-896.37773989867947</v>
      </c>
      <c r="U134" s="25">
        <f t="shared" si="89"/>
        <v>-894.05765246863632</v>
      </c>
      <c r="V134" s="26">
        <f t="shared" si="84"/>
        <v>0.59584120520000006</v>
      </c>
      <c r="W134" s="26">
        <f t="shared" si="66"/>
        <v>0.66339873415000006</v>
      </c>
      <c r="X134" s="29">
        <f t="shared" si="73"/>
        <v>0.81271314209444445</v>
      </c>
      <c r="Y134" s="29">
        <f t="shared" si="70"/>
        <v>0.14931440794444439</v>
      </c>
      <c r="Z134" s="58">
        <f t="shared" si="71"/>
        <v>0.21687193689444439</v>
      </c>
      <c r="AA134" s="23"/>
      <c r="AB134" s="40">
        <f t="shared" si="82"/>
        <v>-0.68006685335416184</v>
      </c>
      <c r="AC134" s="40">
        <f t="shared" si="90"/>
        <v>-12.43</v>
      </c>
      <c r="AD134" s="40"/>
      <c r="AE134" s="40"/>
    </row>
    <row r="135" spans="1:31" ht="15">
      <c r="A135" s="7">
        <v>1367000</v>
      </c>
      <c r="B135" s="7">
        <f t="shared" si="83"/>
        <v>-1367</v>
      </c>
      <c r="C135" s="6">
        <v>0.61009878699999998</v>
      </c>
      <c r="E135" s="8"/>
      <c r="F135" s="25">
        <f t="shared" si="85"/>
        <v>-1301.6196776795423</v>
      </c>
      <c r="G135" s="25">
        <f t="shared" si="86"/>
        <v>-1300.8463152028612</v>
      </c>
      <c r="H135" s="26">
        <f t="shared" si="91"/>
        <v>0.72352342700000005</v>
      </c>
      <c r="I135" s="26">
        <f t="shared" si="65"/>
        <v>0.77453035116666669</v>
      </c>
      <c r="J135" s="29">
        <f t="shared" si="77"/>
        <v>0.93329253266666667</v>
      </c>
      <c r="K135" s="29">
        <f t="shared" si="67"/>
        <v>0.15876218149999999</v>
      </c>
      <c r="L135" s="58">
        <f t="shared" si="68"/>
        <v>0.20976910566666662</v>
      </c>
      <c r="M135" s="23"/>
      <c r="N135" s="40">
        <f t="shared" si="81"/>
        <v>-0.72097133274252101</v>
      </c>
      <c r="O135" s="40">
        <f t="shared" si="87"/>
        <v>-5.5629999999999997</v>
      </c>
      <c r="P135" s="44"/>
      <c r="Q135" s="40"/>
      <c r="R135" s="23"/>
      <c r="T135" s="25">
        <f t="shared" si="88"/>
        <v>-891.73756503859329</v>
      </c>
      <c r="U135" s="25">
        <f t="shared" si="89"/>
        <v>-889.41747760855014</v>
      </c>
      <c r="V135" s="26">
        <f t="shared" si="84"/>
        <v>0.37468973325000005</v>
      </c>
      <c r="W135" s="26">
        <f t="shared" si="66"/>
        <v>0.45894302035000001</v>
      </c>
      <c r="X135" s="29">
        <f t="shared" si="73"/>
        <v>0.79363510209444454</v>
      </c>
      <c r="Y135" s="29">
        <f t="shared" si="70"/>
        <v>0.33469208174444454</v>
      </c>
      <c r="Z135" s="58">
        <f t="shared" si="71"/>
        <v>0.4189453688444445</v>
      </c>
      <c r="AA135" s="23"/>
      <c r="AB135" s="40">
        <f t="shared" si="82"/>
        <v>-0.99222123684145669</v>
      </c>
      <c r="AC135" s="40">
        <f t="shared" si="90"/>
        <v>-12.43</v>
      </c>
      <c r="AD135" s="40"/>
      <c r="AE135" s="40"/>
    </row>
    <row r="136" spans="1:31" ht="15">
      <c r="A136" s="7">
        <v>1366000</v>
      </c>
      <c r="B136" s="7">
        <f t="shared" si="83"/>
        <v>-1366</v>
      </c>
      <c r="C136" s="6">
        <v>0.61561969299999997</v>
      </c>
      <c r="E136" s="8"/>
      <c r="F136" s="25">
        <f t="shared" si="85"/>
        <v>-1300.0729527261803</v>
      </c>
      <c r="G136" s="25">
        <f t="shared" si="86"/>
        <v>-1299.2995902494993</v>
      </c>
      <c r="H136" s="26">
        <f t="shared" si="91"/>
        <v>0.76674803999999996</v>
      </c>
      <c r="I136" s="26">
        <f t="shared" ref="I136:I199" si="92">AVERAGE(H135:H137)</f>
        <v>0.80773563566666662</v>
      </c>
      <c r="J136" s="29">
        <f t="shared" si="77"/>
        <v>0.9625172615555555</v>
      </c>
      <c r="K136" s="29">
        <f t="shared" si="67"/>
        <v>0.15478162588888889</v>
      </c>
      <c r="L136" s="58">
        <f t="shared" si="68"/>
        <v>0.19576922155555554</v>
      </c>
      <c r="M136" s="23"/>
      <c r="N136" s="40">
        <f t="shared" si="81"/>
        <v>-0.99772532768168054</v>
      </c>
      <c r="O136" s="40">
        <f t="shared" si="87"/>
        <v>-5.5629999999999997</v>
      </c>
      <c r="P136" s="44"/>
      <c r="Q136" s="40"/>
      <c r="R136" s="23"/>
      <c r="T136" s="25">
        <f t="shared" si="88"/>
        <v>-887.09739017850711</v>
      </c>
      <c r="U136" s="25">
        <f t="shared" si="89"/>
        <v>-884.77730274846397</v>
      </c>
      <c r="V136" s="26">
        <f t="shared" si="84"/>
        <v>0.40629812259999998</v>
      </c>
      <c r="W136" s="26">
        <f t="shared" si="66"/>
        <v>0.44989465948333335</v>
      </c>
      <c r="X136" s="29">
        <f t="shared" si="73"/>
        <v>0.72878789678333333</v>
      </c>
      <c r="Y136" s="29">
        <f t="shared" si="70"/>
        <v>0.27889323729999999</v>
      </c>
      <c r="Z136" s="58">
        <f t="shared" si="71"/>
        <v>0.32248977418333336</v>
      </c>
      <c r="AA136" s="23"/>
      <c r="AB136" s="40">
        <f t="shared" si="82"/>
        <v>-0.84010427629991657</v>
      </c>
      <c r="AC136" s="40">
        <f t="shared" si="90"/>
        <v>-12.43</v>
      </c>
      <c r="AD136" s="40"/>
      <c r="AE136" s="40"/>
    </row>
    <row r="137" spans="1:31" ht="15">
      <c r="A137" s="7">
        <v>1365000</v>
      </c>
      <c r="B137" s="7">
        <f t="shared" si="83"/>
        <v>-1365</v>
      </c>
      <c r="C137" s="6">
        <v>0.83856721300000003</v>
      </c>
      <c r="E137" s="8"/>
      <c r="F137" s="25">
        <f t="shared" si="85"/>
        <v>-1298.5262277728184</v>
      </c>
      <c r="G137" s="25">
        <f t="shared" si="86"/>
        <v>-1297.7528652961373</v>
      </c>
      <c r="H137" s="26">
        <f t="shared" si="91"/>
        <v>0.93293544000000006</v>
      </c>
      <c r="I137" s="26">
        <f t="shared" si="92"/>
        <v>1.0543096490000001</v>
      </c>
      <c r="J137" s="29">
        <f t="shared" si="77"/>
        <v>0.9903072163333333</v>
      </c>
      <c r="K137" s="29">
        <f t="shared" si="67"/>
        <v>-6.4002432666666831E-2</v>
      </c>
      <c r="L137" s="58">
        <f t="shared" si="68"/>
        <v>5.7371776333333235E-2</v>
      </c>
      <c r="M137" s="23"/>
      <c r="N137" s="40">
        <f t="shared" si="81"/>
        <v>-0.80763255331680284</v>
      </c>
      <c r="O137" s="40">
        <f t="shared" si="87"/>
        <v>-5.5629999999999997</v>
      </c>
      <c r="P137" s="44"/>
      <c r="Q137" s="40"/>
      <c r="R137" s="23"/>
      <c r="T137" s="25">
        <f t="shared" si="88"/>
        <v>-882.45721531842094</v>
      </c>
      <c r="U137" s="25">
        <f t="shared" si="89"/>
        <v>-880.13712788837779</v>
      </c>
      <c r="V137" s="26">
        <f t="shared" si="84"/>
        <v>0.56869612260000002</v>
      </c>
      <c r="W137" s="26">
        <f t="shared" si="66"/>
        <v>0.51273710839999997</v>
      </c>
      <c r="X137" s="29">
        <f t="shared" si="73"/>
        <v>0.68694637344999998</v>
      </c>
      <c r="Y137" s="29">
        <f t="shared" si="70"/>
        <v>0.17420926505000001</v>
      </c>
      <c r="Z137" s="58">
        <f t="shared" si="71"/>
        <v>0.11825025084999996</v>
      </c>
      <c r="AA137" s="23"/>
      <c r="AB137" s="40">
        <f t="shared" si="82"/>
        <v>-0.2948931881585849</v>
      </c>
      <c r="AC137" s="40">
        <f t="shared" si="90"/>
        <v>-12.43</v>
      </c>
      <c r="AD137" s="40"/>
      <c r="AE137" s="40"/>
    </row>
    <row r="138" spans="1:31" ht="15">
      <c r="A138" s="7">
        <v>1364000</v>
      </c>
      <c r="B138" s="7">
        <f t="shared" si="83"/>
        <v>-1364</v>
      </c>
      <c r="C138" s="6">
        <v>0.67762150700000001</v>
      </c>
      <c r="E138" s="8"/>
      <c r="F138" s="25">
        <f t="shared" si="85"/>
        <v>-1296.9795028194565</v>
      </c>
      <c r="G138" s="25">
        <f t="shared" si="86"/>
        <v>-1296.2061403427754</v>
      </c>
      <c r="H138" s="26">
        <f t="shared" si="91"/>
        <v>1.4632454669999999</v>
      </c>
      <c r="I138" s="26">
        <f t="shared" si="92"/>
        <v>1.2007275178333332</v>
      </c>
      <c r="J138" s="29">
        <f t="shared" si="77"/>
        <v>1.0077036815555553</v>
      </c>
      <c r="K138" s="29">
        <f t="shared" si="67"/>
        <v>-0.19302383627777786</v>
      </c>
      <c r="L138" s="58">
        <f t="shared" si="68"/>
        <v>-0.45554178544444457</v>
      </c>
      <c r="M138" s="23"/>
      <c r="N138" s="40">
        <f t="shared" si="81"/>
        <v>-0.23963953141899214</v>
      </c>
      <c r="O138" s="40">
        <f t="shared" si="87"/>
        <v>-5.5629999999999997</v>
      </c>
      <c r="P138" s="44"/>
      <c r="Q138" s="40"/>
      <c r="R138" s="23"/>
      <c r="T138" s="25">
        <f t="shared" si="88"/>
        <v>-877.81704045833476</v>
      </c>
      <c r="U138" s="25">
        <f t="shared" si="89"/>
        <v>-875.49695302829161</v>
      </c>
      <c r="V138" s="26">
        <f t="shared" si="84"/>
        <v>0.56321708000000004</v>
      </c>
      <c r="W138" s="26">
        <f t="shared" ref="W138:W201" si="93">AVERAGE(V137:V139)</f>
        <v>0.68937754753333336</v>
      </c>
      <c r="X138" s="29">
        <f t="shared" si="73"/>
        <v>0.67492822707222222</v>
      </c>
      <c r="Y138" s="29">
        <f t="shared" si="70"/>
        <v>-1.4449320461111137E-2</v>
      </c>
      <c r="Z138" s="58">
        <f t="shared" si="71"/>
        <v>0.11171114707222218</v>
      </c>
      <c r="AA138" s="23"/>
      <c r="AB138" s="40">
        <f t="shared" si="82"/>
        <v>0.38830170009483361</v>
      </c>
      <c r="AC138" s="40">
        <f t="shared" si="90"/>
        <v>-12.43</v>
      </c>
      <c r="AD138" s="40"/>
      <c r="AE138" s="40"/>
    </row>
    <row r="139" spans="1:31" ht="15">
      <c r="A139" s="7">
        <v>1363000</v>
      </c>
      <c r="B139" s="7">
        <f t="shared" si="83"/>
        <v>-1363</v>
      </c>
      <c r="C139" s="6">
        <v>0.47849636000000001</v>
      </c>
      <c r="E139" s="8"/>
      <c r="F139" s="25">
        <f t="shared" si="85"/>
        <v>-1295.4327778660945</v>
      </c>
      <c r="G139" s="25">
        <f t="shared" si="86"/>
        <v>-1294.6594153894134</v>
      </c>
      <c r="H139" s="26">
        <f t="shared" si="91"/>
        <v>1.2060016465000001</v>
      </c>
      <c r="I139" s="26">
        <f t="shared" si="92"/>
        <v>1.2540669268333333</v>
      </c>
      <c r="J139" s="29">
        <f t="shared" si="77"/>
        <v>1.0096552519444444</v>
      </c>
      <c r="K139" s="29">
        <f t="shared" ref="K139:K202" si="94">J139-I139</f>
        <v>-0.24441167488888893</v>
      </c>
      <c r="L139" s="58">
        <f t="shared" ref="L139:L202" si="95">J139-H139</f>
        <v>-0.19634639455555569</v>
      </c>
      <c r="M139" s="23"/>
      <c r="N139" s="40">
        <f t="shared" si="81"/>
        <v>0.44048349052648883</v>
      </c>
      <c r="O139" s="40">
        <f t="shared" si="87"/>
        <v>-5.5629999999999997</v>
      </c>
      <c r="P139" s="44"/>
      <c r="Q139" s="40"/>
      <c r="R139" s="23"/>
      <c r="T139" s="25">
        <f t="shared" si="88"/>
        <v>-873.17686559824858</v>
      </c>
      <c r="U139" s="25">
        <f t="shared" si="89"/>
        <v>-870.85677816820544</v>
      </c>
      <c r="V139" s="26">
        <f t="shared" si="84"/>
        <v>0.93621944000000001</v>
      </c>
      <c r="W139" s="26">
        <f t="shared" si="93"/>
        <v>0.77352319113333345</v>
      </c>
      <c r="X139" s="29">
        <f t="shared" si="73"/>
        <v>0.7397548285833333</v>
      </c>
      <c r="Y139" s="29">
        <f t="shared" si="70"/>
        <v>-3.3768362550000153E-2</v>
      </c>
      <c r="Z139" s="58">
        <f t="shared" si="71"/>
        <v>-0.19646461141666671</v>
      </c>
      <c r="AA139" s="23"/>
      <c r="AB139" s="40">
        <f t="shared" si="82"/>
        <v>0.88980590738120391</v>
      </c>
      <c r="AC139" s="40">
        <f t="shared" si="90"/>
        <v>-12.43</v>
      </c>
      <c r="AD139" s="40"/>
      <c r="AE139" s="40"/>
    </row>
    <row r="140" spans="1:31" ht="15">
      <c r="A140" s="7">
        <v>1362000</v>
      </c>
      <c r="B140" s="7">
        <f t="shared" si="83"/>
        <v>-1362</v>
      </c>
      <c r="C140" s="6">
        <v>0.61192997299999996</v>
      </c>
      <c r="E140" s="8"/>
      <c r="F140" s="25">
        <f t="shared" si="85"/>
        <v>-1293.8860529127326</v>
      </c>
      <c r="G140" s="25">
        <f t="shared" si="86"/>
        <v>-1293.1126904360515</v>
      </c>
      <c r="H140" s="26">
        <f t="shared" si="91"/>
        <v>1.092953667</v>
      </c>
      <c r="I140" s="26">
        <f t="shared" si="92"/>
        <v>1.1142013421666668</v>
      </c>
      <c r="J140" s="29">
        <f t="shared" si="77"/>
        <v>1.0352018622777779</v>
      </c>
      <c r="K140" s="29">
        <f t="shared" si="94"/>
        <v>-7.899947988888889E-2</v>
      </c>
      <c r="L140" s="58">
        <f t="shared" si="95"/>
        <v>-5.7751804722222078E-2</v>
      </c>
      <c r="M140" s="23"/>
      <c r="N140" s="40">
        <f t="shared" si="81"/>
        <v>0.91449939182589024</v>
      </c>
      <c r="O140" s="40">
        <f t="shared" si="87"/>
        <v>-5.5629999999999997</v>
      </c>
      <c r="P140" s="44"/>
      <c r="Q140" s="40"/>
      <c r="R140" s="23"/>
      <c r="T140" s="25">
        <f t="shared" si="88"/>
        <v>-868.53669073816241</v>
      </c>
      <c r="U140" s="25">
        <f t="shared" si="89"/>
        <v>-866.21660330811926</v>
      </c>
      <c r="V140" s="26">
        <f t="shared" si="84"/>
        <v>0.82113305339999998</v>
      </c>
      <c r="W140" s="26">
        <f t="shared" si="93"/>
        <v>0.88470327780000002</v>
      </c>
      <c r="X140" s="29">
        <f t="shared" si="73"/>
        <v>0.84059836188888892</v>
      </c>
      <c r="Y140" s="29">
        <f t="shared" si="70"/>
        <v>-4.4104915911111098E-2</v>
      </c>
      <c r="Z140" s="58">
        <f t="shared" si="71"/>
        <v>1.9465308488888944E-2</v>
      </c>
      <c r="AA140" s="23"/>
      <c r="AB140" s="40">
        <f t="shared" si="82"/>
        <v>0.97496004151277993</v>
      </c>
      <c r="AC140" s="40">
        <f t="shared" si="90"/>
        <v>-12.43</v>
      </c>
      <c r="AD140" s="40"/>
      <c r="AE140" s="40"/>
    </row>
    <row r="141" spans="1:31" ht="15">
      <c r="A141" s="7">
        <v>1361000</v>
      </c>
      <c r="B141" s="7">
        <f t="shared" si="83"/>
        <v>-1361</v>
      </c>
      <c r="C141" s="6">
        <v>0.74624542699999996</v>
      </c>
      <c r="E141" s="8"/>
      <c r="F141" s="25">
        <f t="shared" si="85"/>
        <v>-1292.3393279593706</v>
      </c>
      <c r="G141" s="25">
        <f t="shared" si="86"/>
        <v>-1291.5659654826895</v>
      </c>
      <c r="H141" s="26">
        <f t="shared" si="91"/>
        <v>1.0436487130000001</v>
      </c>
      <c r="I141" s="26">
        <f t="shared" si="92"/>
        <v>1.0478531756666667</v>
      </c>
      <c r="J141" s="29">
        <f t="shared" si="77"/>
        <v>1.0667326911666666</v>
      </c>
      <c r="K141" s="29">
        <f t="shared" si="94"/>
        <v>1.8879515499999888E-2</v>
      </c>
      <c r="L141" s="58">
        <f t="shared" si="95"/>
        <v>2.3083978166666519E-2</v>
      </c>
      <c r="M141" s="23"/>
      <c r="N141" s="40">
        <f t="shared" si="81"/>
        <v>0.96061086416144725</v>
      </c>
      <c r="O141" s="40">
        <f t="shared" si="87"/>
        <v>-5.5629999999999997</v>
      </c>
      <c r="P141" s="44"/>
      <c r="Q141" s="40"/>
      <c r="R141" s="23"/>
      <c r="T141" s="25">
        <f t="shared" si="88"/>
        <v>-863.89651587807623</v>
      </c>
      <c r="U141" s="25">
        <f t="shared" si="89"/>
        <v>-861.57642844803308</v>
      </c>
      <c r="V141" s="26">
        <f t="shared" si="84"/>
        <v>0.89675734000000007</v>
      </c>
      <c r="W141" s="26">
        <f t="shared" si="93"/>
        <v>0.87646411333333329</v>
      </c>
      <c r="X141" s="29">
        <f t="shared" si="73"/>
        <v>0.88612639922222225</v>
      </c>
      <c r="Y141" s="29">
        <f t="shared" ref="Y141:Y204" si="96">X141-W141</f>
        <v>9.6622858888889551E-3</v>
      </c>
      <c r="Z141" s="58">
        <f t="shared" ref="Z141:Z204" si="97">X141-V141</f>
        <v>-1.063094077777782E-2</v>
      </c>
      <c r="AA141" s="23"/>
      <c r="AB141" s="40">
        <f t="shared" si="82"/>
        <v>0.60391953674661869</v>
      </c>
      <c r="AC141" s="40">
        <f t="shared" si="90"/>
        <v>-12.43</v>
      </c>
      <c r="AD141" s="40"/>
      <c r="AE141" s="40"/>
    </row>
    <row r="142" spans="1:31" ht="15">
      <c r="A142" s="7">
        <v>1360000</v>
      </c>
      <c r="B142" s="7">
        <f t="shared" si="83"/>
        <v>-1360</v>
      </c>
      <c r="C142" s="6">
        <v>0.68282618699999997</v>
      </c>
      <c r="E142" s="8"/>
      <c r="F142" s="25">
        <f t="shared" si="85"/>
        <v>-1290.7926030060087</v>
      </c>
      <c r="G142" s="25">
        <f t="shared" si="86"/>
        <v>-1290.0192405293276</v>
      </c>
      <c r="H142" s="26">
        <f t="shared" si="91"/>
        <v>1.0069571470000001</v>
      </c>
      <c r="I142" s="26">
        <f t="shared" si="92"/>
        <v>0.96716319333333345</v>
      </c>
      <c r="J142" s="29">
        <f t="shared" si="77"/>
        <v>1.0859128141666663</v>
      </c>
      <c r="K142" s="29">
        <f t="shared" si="94"/>
        <v>0.11874962083333285</v>
      </c>
      <c r="L142" s="58">
        <f t="shared" si="95"/>
        <v>7.8955667166666244E-2</v>
      </c>
      <c r="M142" s="23"/>
      <c r="N142" s="40">
        <f t="shared" si="81"/>
        <v>0.5572418371553205</v>
      </c>
      <c r="O142" s="40">
        <f t="shared" si="87"/>
        <v>-5.5629999999999997</v>
      </c>
      <c r="P142" s="44"/>
      <c r="Q142" s="40"/>
      <c r="R142" s="23"/>
      <c r="T142" s="25">
        <f t="shared" si="88"/>
        <v>-859.25634101799005</v>
      </c>
      <c r="U142" s="25">
        <f t="shared" si="89"/>
        <v>-856.93625358794691</v>
      </c>
      <c r="V142" s="26">
        <f t="shared" si="84"/>
        <v>0.91150194659999995</v>
      </c>
      <c r="W142" s="26">
        <f t="shared" si="93"/>
        <v>0.99584663513333327</v>
      </c>
      <c r="X142" s="29">
        <f t="shared" si="73"/>
        <v>0.91717153598888901</v>
      </c>
      <c r="Y142" s="29">
        <f t="shared" si="96"/>
        <v>-7.867509914444426E-2</v>
      </c>
      <c r="Z142" s="58">
        <f t="shared" si="97"/>
        <v>5.6695893888890625E-3</v>
      </c>
      <c r="AA142" s="23"/>
      <c r="AB142" s="40">
        <f t="shared" si="82"/>
        <v>-4.9701631081320891E-2</v>
      </c>
      <c r="AC142" s="40">
        <f t="shared" si="90"/>
        <v>-12.43</v>
      </c>
      <c r="AD142" s="40"/>
      <c r="AE142" s="40"/>
    </row>
    <row r="143" spans="1:31" ht="15">
      <c r="A143" s="7">
        <v>1359000</v>
      </c>
      <c r="B143" s="7">
        <f t="shared" si="83"/>
        <v>-1359</v>
      </c>
      <c r="C143" s="6">
        <v>0.77155017299999995</v>
      </c>
      <c r="E143" s="8"/>
      <c r="F143" s="25">
        <f t="shared" si="85"/>
        <v>-1289.2458780526467</v>
      </c>
      <c r="G143" s="25">
        <f t="shared" si="86"/>
        <v>-1288.4725155759656</v>
      </c>
      <c r="H143" s="26">
        <f t="shared" si="91"/>
        <v>0.85088372000000001</v>
      </c>
      <c r="I143" s="26">
        <f t="shared" si="92"/>
        <v>0.93709459566666675</v>
      </c>
      <c r="J143" s="29">
        <f t="shared" si="77"/>
        <v>1.0376786578333332</v>
      </c>
      <c r="K143" s="29">
        <f t="shared" si="94"/>
        <v>0.10058406216666649</v>
      </c>
      <c r="L143" s="58">
        <f t="shared" si="95"/>
        <v>0.18679493783333323</v>
      </c>
      <c r="M143" s="23"/>
      <c r="N143" s="40">
        <f t="shared" si="81"/>
        <v>-0.10686683850894896</v>
      </c>
      <c r="O143" s="40">
        <f t="shared" si="87"/>
        <v>-5.5629999999999997</v>
      </c>
      <c r="P143" s="44"/>
      <c r="Q143" s="40"/>
      <c r="R143" s="23"/>
      <c r="T143" s="25">
        <f t="shared" si="88"/>
        <v>-854.61616615790388</v>
      </c>
      <c r="U143" s="25">
        <f t="shared" si="89"/>
        <v>-852.29607872786073</v>
      </c>
      <c r="V143" s="26">
        <f t="shared" si="84"/>
        <v>1.1792806187999998</v>
      </c>
      <c r="W143" s="26">
        <f t="shared" si="93"/>
        <v>1.1243546994666664</v>
      </c>
      <c r="X143" s="29">
        <f t="shared" si="73"/>
        <v>0.95576884001111118</v>
      </c>
      <c r="Y143" s="29">
        <f t="shared" si="96"/>
        <v>-0.16858585945555526</v>
      </c>
      <c r="Z143" s="58">
        <f t="shared" si="97"/>
        <v>-0.22351177878888862</v>
      </c>
      <c r="AA143" s="23"/>
      <c r="AB143" s="40">
        <f t="shared" si="82"/>
        <v>-0.68006685335418771</v>
      </c>
      <c r="AC143" s="40">
        <f t="shared" si="90"/>
        <v>-12.43</v>
      </c>
      <c r="AD143" s="40"/>
      <c r="AE143" s="40"/>
    </row>
    <row r="144" spans="1:31" ht="15">
      <c r="A144" s="7">
        <v>1358000</v>
      </c>
      <c r="B144" s="7">
        <f t="shared" si="83"/>
        <v>-1358</v>
      </c>
      <c r="C144" s="6">
        <v>0.920179733</v>
      </c>
      <c r="E144" s="8"/>
      <c r="F144" s="25">
        <f t="shared" si="85"/>
        <v>-1287.6991530992848</v>
      </c>
      <c r="G144" s="25">
        <f t="shared" si="86"/>
        <v>-1286.9257906226037</v>
      </c>
      <c r="H144" s="26">
        <f t="shared" si="91"/>
        <v>0.95344291999999997</v>
      </c>
      <c r="I144" s="26">
        <f t="shared" si="92"/>
        <v>0.95161738000000007</v>
      </c>
      <c r="J144" s="29">
        <f t="shared" si="77"/>
        <v>1.0090373104444443</v>
      </c>
      <c r="K144" s="29">
        <f t="shared" si="94"/>
        <v>5.7419930444444267E-2</v>
      </c>
      <c r="L144" s="58">
        <f t="shared" si="95"/>
        <v>5.5594390444444364E-2</v>
      </c>
      <c r="M144" s="23"/>
      <c r="N144" s="40">
        <f t="shared" si="81"/>
        <v>-0.72097133274219094</v>
      </c>
      <c r="O144" s="40">
        <f t="shared" si="87"/>
        <v>-5.5629999999999997</v>
      </c>
      <c r="P144" s="44"/>
      <c r="Q144" s="40"/>
      <c r="R144" s="23"/>
      <c r="T144" s="25">
        <f t="shared" si="88"/>
        <v>-849.9759912978177</v>
      </c>
      <c r="U144" s="25">
        <f t="shared" si="89"/>
        <v>-847.65590386777455</v>
      </c>
      <c r="V144" s="26">
        <f t="shared" si="84"/>
        <v>1.2822815329999999</v>
      </c>
      <c r="W144" s="26">
        <f t="shared" si="93"/>
        <v>1.0925375367999999</v>
      </c>
      <c r="X144" s="29">
        <f t="shared" ref="X144:X207" si="98">AVERAGE(V140:V148)</f>
        <v>0.977032759388889</v>
      </c>
      <c r="Y144" s="29">
        <f t="shared" si="96"/>
        <v>-0.11550477741111087</v>
      </c>
      <c r="Z144" s="58">
        <f t="shared" si="97"/>
        <v>-0.30524877361111091</v>
      </c>
      <c r="AA144" s="23"/>
      <c r="AB144" s="40">
        <f t="shared" si="82"/>
        <v>-0.99222123684146457</v>
      </c>
      <c r="AC144" s="40">
        <f t="shared" si="90"/>
        <v>-12.43</v>
      </c>
      <c r="AD144" s="40"/>
      <c r="AE144" s="40"/>
    </row>
    <row r="145" spans="1:31" ht="15">
      <c r="A145" s="7">
        <v>1357000</v>
      </c>
      <c r="B145" s="7">
        <f t="shared" si="83"/>
        <v>-1357</v>
      </c>
      <c r="C145" s="6">
        <v>1.096505533</v>
      </c>
      <c r="E145" s="8"/>
      <c r="F145" s="25">
        <f t="shared" si="85"/>
        <v>-1286.1524281459228</v>
      </c>
      <c r="G145" s="25">
        <f t="shared" si="86"/>
        <v>-1285.3790656692418</v>
      </c>
      <c r="H145" s="26">
        <f t="shared" si="91"/>
        <v>1.0505255</v>
      </c>
      <c r="I145" s="26">
        <f t="shared" si="92"/>
        <v>1.0365083223333333</v>
      </c>
      <c r="J145" s="29">
        <f t="shared" si="77"/>
        <v>0.98906618155555548</v>
      </c>
      <c r="K145" s="29">
        <f t="shared" si="94"/>
        <v>-4.7442140777777864E-2</v>
      </c>
      <c r="L145" s="58">
        <f t="shared" si="95"/>
        <v>-6.1459318444444522E-2</v>
      </c>
      <c r="M145" s="23"/>
      <c r="N145" s="40">
        <f t="shared" si="81"/>
        <v>-0.99772532768165612</v>
      </c>
      <c r="O145" s="40">
        <f t="shared" si="87"/>
        <v>-5.5629999999999997</v>
      </c>
      <c r="P145" s="44"/>
      <c r="Q145" s="40"/>
      <c r="R145" s="23"/>
      <c r="T145" s="25">
        <f t="shared" si="88"/>
        <v>-845.33581643773152</v>
      </c>
      <c r="U145" s="25">
        <f t="shared" si="89"/>
        <v>-843.01572900768838</v>
      </c>
      <c r="V145" s="26">
        <f t="shared" si="84"/>
        <v>0.81605045860000003</v>
      </c>
      <c r="W145" s="26">
        <f t="shared" si="93"/>
        <v>0.98214478170000008</v>
      </c>
      <c r="X145" s="29">
        <f t="shared" si="98"/>
        <v>1.0017536838166667</v>
      </c>
      <c r="Y145" s="29">
        <f t="shared" si="96"/>
        <v>1.960890211666666E-2</v>
      </c>
      <c r="Z145" s="58">
        <f t="shared" si="97"/>
        <v>0.18570322521666671</v>
      </c>
      <c r="AA145" s="23"/>
      <c r="AB145" s="40">
        <f t="shared" si="82"/>
        <v>-0.84010427629988194</v>
      </c>
      <c r="AC145" s="40">
        <f t="shared" si="90"/>
        <v>-12.43</v>
      </c>
      <c r="AD145" s="40"/>
      <c r="AE145" s="40"/>
    </row>
    <row r="146" spans="1:31" ht="15">
      <c r="A146" s="7">
        <v>1356000</v>
      </c>
      <c r="B146" s="7">
        <f t="shared" si="83"/>
        <v>-1356</v>
      </c>
      <c r="C146" s="6">
        <v>1.0923096130000001</v>
      </c>
      <c r="E146" s="8"/>
      <c r="F146" s="25">
        <f t="shared" si="85"/>
        <v>-1284.6057031925609</v>
      </c>
      <c r="G146" s="25">
        <f t="shared" si="86"/>
        <v>-1283.8323407158798</v>
      </c>
      <c r="H146" s="26">
        <f t="shared" si="91"/>
        <v>1.1055565469999999</v>
      </c>
      <c r="I146" s="26">
        <f t="shared" si="92"/>
        <v>1.0617400356666666</v>
      </c>
      <c r="J146" s="29">
        <f t="shared" ref="J146:J209" si="99">AVERAGE(H142:H150)</f>
        <v>0.97189132900000019</v>
      </c>
      <c r="K146" s="29">
        <f t="shared" si="94"/>
        <v>-8.9848706666666445E-2</v>
      </c>
      <c r="L146" s="58">
        <f t="shared" si="95"/>
        <v>-0.13366521799999975</v>
      </c>
      <c r="M146" s="23"/>
      <c r="N146" s="40">
        <f t="shared" si="81"/>
        <v>-0.80763255331701667</v>
      </c>
      <c r="O146" s="40">
        <f t="shared" si="87"/>
        <v>-5.5629999999999997</v>
      </c>
      <c r="P146" s="44"/>
      <c r="Q146" s="40"/>
      <c r="R146" s="23"/>
      <c r="T146" s="25">
        <f t="shared" si="88"/>
        <v>-840.69564157764535</v>
      </c>
      <c r="U146" s="25">
        <f t="shared" si="89"/>
        <v>-838.3755541476022</v>
      </c>
      <c r="V146" s="26">
        <f t="shared" si="84"/>
        <v>0.84810235350000007</v>
      </c>
      <c r="W146" s="26">
        <f t="shared" si="93"/>
        <v>0.85824854276666673</v>
      </c>
      <c r="X146" s="29">
        <f t="shared" si="98"/>
        <v>0.99176241668333331</v>
      </c>
      <c r="Y146" s="29">
        <f t="shared" si="96"/>
        <v>0.13351387391666658</v>
      </c>
      <c r="Z146" s="58">
        <f t="shared" si="97"/>
        <v>0.14366006318333324</v>
      </c>
      <c r="AA146" s="23"/>
      <c r="AB146" s="40">
        <f t="shared" si="82"/>
        <v>-0.2948931881585512</v>
      </c>
      <c r="AC146" s="40">
        <f t="shared" si="90"/>
        <v>-12.43</v>
      </c>
      <c r="AD146" s="40"/>
      <c r="AE146" s="40"/>
    </row>
    <row r="147" spans="1:31" ht="15">
      <c r="A147" s="7">
        <v>1355000</v>
      </c>
      <c r="B147" s="7">
        <f t="shared" si="83"/>
        <v>-1355</v>
      </c>
      <c r="C147" s="6">
        <v>1.1150004</v>
      </c>
      <c r="E147" s="8"/>
      <c r="F147" s="25">
        <f t="shared" si="85"/>
        <v>-1283.058978239199</v>
      </c>
      <c r="G147" s="25">
        <f t="shared" si="86"/>
        <v>-1282.2856157625179</v>
      </c>
      <c r="H147" s="26">
        <f t="shared" si="91"/>
        <v>1.02913806</v>
      </c>
      <c r="I147" s="26">
        <f t="shared" si="92"/>
        <v>1.0276413756666667</v>
      </c>
      <c r="J147" s="29">
        <f t="shared" si="99"/>
        <v>0.96613256455555552</v>
      </c>
      <c r="K147" s="29">
        <f t="shared" si="94"/>
        <v>-6.1508811111111172E-2</v>
      </c>
      <c r="L147" s="58">
        <f t="shared" si="95"/>
        <v>-6.3005495444444448E-2</v>
      </c>
      <c r="M147" s="23"/>
      <c r="N147" s="40">
        <f t="shared" si="81"/>
        <v>-0.23963953141945457</v>
      </c>
      <c r="O147" s="40">
        <f t="shared" si="87"/>
        <v>-5.5629999999999997</v>
      </c>
      <c r="P147" s="44"/>
      <c r="Q147" s="40"/>
      <c r="R147" s="23"/>
      <c r="T147" s="25">
        <f t="shared" si="88"/>
        <v>-836.05546671755917</v>
      </c>
      <c r="U147" s="25">
        <f t="shared" si="89"/>
        <v>-833.73537928751603</v>
      </c>
      <c r="V147" s="26">
        <f t="shared" si="84"/>
        <v>0.91059281619999999</v>
      </c>
      <c r="W147" s="26">
        <f t="shared" si="93"/>
        <v>0.96209662803333351</v>
      </c>
      <c r="X147" s="29">
        <f t="shared" si="98"/>
        <v>1.0315430815722224</v>
      </c>
      <c r="Y147" s="29">
        <f t="shared" si="96"/>
        <v>6.9446453538888897E-2</v>
      </c>
      <c r="Z147" s="58">
        <f t="shared" si="97"/>
        <v>0.12095026537222242</v>
      </c>
      <c r="AA147" s="23"/>
      <c r="AB147" s="40">
        <f t="shared" si="82"/>
        <v>0.38830170009487924</v>
      </c>
      <c r="AC147" s="40">
        <f t="shared" si="90"/>
        <v>-12.43</v>
      </c>
      <c r="AD147" s="40"/>
      <c r="AE147" s="40"/>
    </row>
    <row r="148" spans="1:31" ht="15">
      <c r="A148" s="7">
        <v>1354000</v>
      </c>
      <c r="B148" s="7">
        <f t="shared" si="83"/>
        <v>-1354</v>
      </c>
      <c r="C148" s="6">
        <v>0.93144587999999995</v>
      </c>
      <c r="E148" s="8"/>
      <c r="F148" s="25">
        <f t="shared" si="85"/>
        <v>-1281.512253285837</v>
      </c>
      <c r="G148" s="25">
        <f t="shared" si="86"/>
        <v>-1280.7388908091559</v>
      </c>
      <c r="H148" s="26">
        <f t="shared" si="91"/>
        <v>0.94822951999999994</v>
      </c>
      <c r="I148" s="26">
        <f t="shared" si="92"/>
        <v>0.96352702900000009</v>
      </c>
      <c r="J148" s="29">
        <f t="shared" si="99"/>
        <v>0.97543850305555557</v>
      </c>
      <c r="K148" s="29">
        <f t="shared" si="94"/>
        <v>1.1911474055555482E-2</v>
      </c>
      <c r="L148" s="58">
        <f t="shared" si="95"/>
        <v>2.7208983055555636E-2</v>
      </c>
      <c r="M148" s="23"/>
      <c r="N148" s="40">
        <f t="shared" si="81"/>
        <v>0.44048349052606123</v>
      </c>
      <c r="O148" s="40">
        <f t="shared" si="87"/>
        <v>-5.5629999999999997</v>
      </c>
      <c r="P148" s="44"/>
      <c r="Q148" s="40"/>
      <c r="R148" s="23"/>
      <c r="T148" s="25">
        <f t="shared" si="88"/>
        <v>-831.41529185747299</v>
      </c>
      <c r="U148" s="25">
        <f t="shared" si="89"/>
        <v>-829.09520442742985</v>
      </c>
      <c r="V148" s="26">
        <f t="shared" si="84"/>
        <v>1.1275947144000003</v>
      </c>
      <c r="W148" s="26">
        <f t="shared" si="93"/>
        <v>1.0272696346166665</v>
      </c>
      <c r="X148" s="29">
        <f t="shared" si="98"/>
        <v>1.0648516572888889</v>
      </c>
      <c r="Y148" s="29">
        <f t="shared" si="96"/>
        <v>3.7582022672222326E-2</v>
      </c>
      <c r="Z148" s="58">
        <f t="shared" si="97"/>
        <v>-6.2743057111111389E-2</v>
      </c>
      <c r="AA148" s="23"/>
      <c r="AB148" s="40">
        <f t="shared" si="82"/>
        <v>0.88980590738122001</v>
      </c>
      <c r="AC148" s="40">
        <f t="shared" si="90"/>
        <v>-12.43</v>
      </c>
      <c r="AD148" s="40"/>
      <c r="AE148" s="40"/>
    </row>
    <row r="149" spans="1:31" ht="15">
      <c r="A149" s="7">
        <v>1353000</v>
      </c>
      <c r="B149" s="7">
        <f t="shared" si="83"/>
        <v>-1353</v>
      </c>
      <c r="C149" s="6">
        <v>0.94073510699999996</v>
      </c>
      <c r="E149" s="8"/>
      <c r="F149" s="25">
        <f t="shared" si="85"/>
        <v>-1279.9655283324751</v>
      </c>
      <c r="G149" s="25">
        <f t="shared" si="86"/>
        <v>-1279.192165855794</v>
      </c>
      <c r="H149" s="26">
        <f t="shared" si="91"/>
        <v>0.91321350700000004</v>
      </c>
      <c r="I149" s="26">
        <f t="shared" si="92"/>
        <v>0.91683935566666663</v>
      </c>
      <c r="J149" s="29">
        <f t="shared" si="99"/>
        <v>0.97835751338888899</v>
      </c>
      <c r="K149" s="29">
        <f t="shared" si="94"/>
        <v>6.1518157722222355E-2</v>
      </c>
      <c r="L149" s="58">
        <f t="shared" si="95"/>
        <v>6.5144006388888953E-2</v>
      </c>
      <c r="M149" s="23"/>
      <c r="N149" s="40">
        <f t="shared" si="81"/>
        <v>0.91449939182574347</v>
      </c>
      <c r="O149" s="40">
        <f t="shared" si="87"/>
        <v>-5.5629999999999997</v>
      </c>
      <c r="P149" s="44"/>
      <c r="Q149" s="40"/>
      <c r="R149" s="23"/>
      <c r="T149" s="25">
        <f t="shared" si="88"/>
        <v>-826.77511699738682</v>
      </c>
      <c r="U149" s="25">
        <f t="shared" si="89"/>
        <v>-824.45502956734367</v>
      </c>
      <c r="V149" s="26">
        <f t="shared" si="84"/>
        <v>1.0436213732499999</v>
      </c>
      <c r="W149" s="26">
        <f t="shared" si="93"/>
        <v>0.99268400781666688</v>
      </c>
      <c r="X149" s="29">
        <f t="shared" si="98"/>
        <v>1.0889345269555555</v>
      </c>
      <c r="Y149" s="29">
        <f t="shared" si="96"/>
        <v>9.6250519138888602E-2</v>
      </c>
      <c r="Z149" s="58">
        <f t="shared" si="97"/>
        <v>4.5313153705555553E-2</v>
      </c>
      <c r="AA149" s="23"/>
      <c r="AB149" s="40">
        <f t="shared" si="82"/>
        <v>0.97496004151276572</v>
      </c>
      <c r="AC149" s="40">
        <f t="shared" si="90"/>
        <v>-12.43</v>
      </c>
      <c r="AD149" s="40"/>
      <c r="AE149" s="40"/>
    </row>
    <row r="150" spans="1:31" ht="15">
      <c r="A150" s="7">
        <v>1352000</v>
      </c>
      <c r="B150" s="7">
        <f t="shared" si="83"/>
        <v>-1352</v>
      </c>
      <c r="C150" s="6">
        <v>0.97525096</v>
      </c>
      <c r="E150" s="8"/>
      <c r="F150" s="25">
        <f t="shared" si="85"/>
        <v>-1278.4188033791131</v>
      </c>
      <c r="G150" s="25">
        <f t="shared" si="86"/>
        <v>-1277.645440902432</v>
      </c>
      <c r="H150" s="26">
        <f t="shared" si="91"/>
        <v>0.88907504000000004</v>
      </c>
      <c r="I150" s="26">
        <f t="shared" si="92"/>
        <v>0.91913893800000002</v>
      </c>
      <c r="J150" s="29">
        <f t="shared" si="99"/>
        <v>0.98425523783333324</v>
      </c>
      <c r="K150" s="29">
        <f t="shared" si="94"/>
        <v>6.5116299833333224E-2</v>
      </c>
      <c r="L150" s="58">
        <f t="shared" si="95"/>
        <v>9.5180197833333202E-2</v>
      </c>
      <c r="M150" s="23"/>
      <c r="N150" s="40">
        <f t="shared" si="81"/>
        <v>0.96061086416154795</v>
      </c>
      <c r="O150" s="40">
        <f t="shared" si="87"/>
        <v>-5.5629999999999997</v>
      </c>
      <c r="P150" s="44"/>
      <c r="Q150" s="40"/>
      <c r="R150" s="23"/>
      <c r="T150" s="25">
        <f t="shared" si="88"/>
        <v>-822.13494213730064</v>
      </c>
      <c r="U150" s="25">
        <f t="shared" si="89"/>
        <v>-819.8148547072575</v>
      </c>
      <c r="V150" s="26">
        <f t="shared" si="84"/>
        <v>0.80683593580000001</v>
      </c>
      <c r="W150" s="26">
        <f t="shared" si="93"/>
        <v>1.0399950798833333</v>
      </c>
      <c r="X150" s="29">
        <f t="shared" si="98"/>
        <v>1.1101875906444443</v>
      </c>
      <c r="Y150" s="29">
        <f t="shared" si="96"/>
        <v>7.0192510761110993E-2</v>
      </c>
      <c r="Z150" s="58">
        <f t="shared" si="97"/>
        <v>0.30335165484444426</v>
      </c>
      <c r="AA150" s="23"/>
      <c r="AB150" s="40">
        <f t="shared" si="82"/>
        <v>0.6039195367465906</v>
      </c>
      <c r="AC150" s="40">
        <f t="shared" si="90"/>
        <v>-12.43</v>
      </c>
      <c r="AD150" s="40"/>
      <c r="AE150" s="40"/>
    </row>
    <row r="151" spans="1:31" ht="15">
      <c r="A151" s="7">
        <v>1351000</v>
      </c>
      <c r="B151" s="7">
        <f t="shared" si="83"/>
        <v>-1351</v>
      </c>
      <c r="C151" s="6">
        <v>0.96559972000000005</v>
      </c>
      <c r="E151" s="8"/>
      <c r="F151" s="25">
        <f t="shared" si="85"/>
        <v>-1276.8720784257512</v>
      </c>
      <c r="G151" s="25">
        <f t="shared" si="86"/>
        <v>-1276.0987159490701</v>
      </c>
      <c r="H151" s="26">
        <f t="shared" si="91"/>
        <v>0.95512826699999998</v>
      </c>
      <c r="I151" s="26">
        <f t="shared" si="92"/>
        <v>0.92628015783333328</v>
      </c>
      <c r="J151" s="29">
        <f t="shared" si="99"/>
        <v>1.0118939770555555</v>
      </c>
      <c r="K151" s="29">
        <f t="shared" si="94"/>
        <v>8.5613819222222221E-2</v>
      </c>
      <c r="L151" s="58">
        <f t="shared" si="95"/>
        <v>5.6765710055555529E-2</v>
      </c>
      <c r="M151" s="23"/>
      <c r="N151" s="40">
        <f t="shared" si="81"/>
        <v>0.55724183715571596</v>
      </c>
      <c r="O151" s="40">
        <f t="shared" si="87"/>
        <v>-5.5629999999999997</v>
      </c>
      <c r="P151" s="44"/>
      <c r="Q151" s="40"/>
      <c r="R151" s="23"/>
      <c r="T151" s="25">
        <f t="shared" si="88"/>
        <v>-817.49476727721446</v>
      </c>
      <c r="U151" s="25">
        <f t="shared" si="89"/>
        <v>-815.17467984717132</v>
      </c>
      <c r="V151" s="26">
        <f t="shared" si="84"/>
        <v>1.2695279306</v>
      </c>
      <c r="W151" s="26">
        <f t="shared" si="93"/>
        <v>1.1851405555500001</v>
      </c>
      <c r="X151" s="29">
        <f t="shared" si="98"/>
        <v>1.0656914339499999</v>
      </c>
      <c r="Y151" s="29">
        <f t="shared" si="96"/>
        <v>-0.11944912160000021</v>
      </c>
      <c r="Z151" s="58">
        <f t="shared" si="97"/>
        <v>-0.20383649665000014</v>
      </c>
      <c r="AA151" s="23"/>
      <c r="AB151" s="40">
        <f t="shared" si="82"/>
        <v>-4.9701631081356126E-2</v>
      </c>
      <c r="AC151" s="40">
        <f t="shared" si="90"/>
        <v>-12.43</v>
      </c>
      <c r="AD151" s="40"/>
      <c r="AE151" s="40"/>
    </row>
    <row r="152" spans="1:31" ht="15">
      <c r="A152" s="7">
        <v>1350000</v>
      </c>
      <c r="B152" s="7">
        <f t="shared" si="83"/>
        <v>-1350</v>
      </c>
      <c r="C152" s="6">
        <v>0.86142837299999997</v>
      </c>
      <c r="E152" s="8"/>
      <c r="F152" s="25">
        <f t="shared" si="85"/>
        <v>-1275.3253534723892</v>
      </c>
      <c r="G152" s="25">
        <f t="shared" si="86"/>
        <v>-1274.5519909957081</v>
      </c>
      <c r="H152" s="26">
        <f t="shared" si="91"/>
        <v>0.93463716649999995</v>
      </c>
      <c r="I152" s="26">
        <f t="shared" si="92"/>
        <v>0.95649314883333336</v>
      </c>
      <c r="J152" s="29">
        <f t="shared" si="99"/>
        <v>1.0306479155555557</v>
      </c>
      <c r="K152" s="29">
        <f t="shared" si="94"/>
        <v>7.4154766722222321E-2</v>
      </c>
      <c r="L152" s="58">
        <f t="shared" si="95"/>
        <v>9.6010749055555733E-2</v>
      </c>
      <c r="M152" s="23"/>
      <c r="N152" s="40">
        <f t="shared" si="81"/>
        <v>-0.10686683850847538</v>
      </c>
      <c r="O152" s="40">
        <f t="shared" si="87"/>
        <v>-5.5629999999999997</v>
      </c>
      <c r="P152" s="44"/>
      <c r="Q152" s="40"/>
      <c r="R152" s="23"/>
      <c r="T152" s="25">
        <f t="shared" si="88"/>
        <v>-812.85459241712829</v>
      </c>
      <c r="U152" s="25">
        <f t="shared" si="89"/>
        <v>-810.53450498708514</v>
      </c>
      <c r="V152" s="26">
        <f t="shared" si="84"/>
        <v>1.4790578002500001</v>
      </c>
      <c r="W152" s="26">
        <f t="shared" si="93"/>
        <v>1.4158710302833335</v>
      </c>
      <c r="X152" s="29">
        <f t="shared" si="98"/>
        <v>1.0057243755722221</v>
      </c>
      <c r="Y152" s="29">
        <f t="shared" si="96"/>
        <v>-0.41014665471111145</v>
      </c>
      <c r="Z152" s="58">
        <f t="shared" si="97"/>
        <v>-0.47333342467777806</v>
      </c>
      <c r="AA152" s="23"/>
      <c r="AB152" s="40">
        <f t="shared" si="82"/>
        <v>-0.68006685335423445</v>
      </c>
      <c r="AC152" s="40">
        <f t="shared" si="90"/>
        <v>-12.43</v>
      </c>
      <c r="AD152" s="40"/>
      <c r="AE152" s="40"/>
    </row>
    <row r="153" spans="1:31" ht="15">
      <c r="A153" s="7">
        <v>1349000</v>
      </c>
      <c r="B153" s="7">
        <f t="shared" si="83"/>
        <v>-1349</v>
      </c>
      <c r="C153" s="6">
        <v>0.68322741300000001</v>
      </c>
      <c r="E153" s="8"/>
      <c r="F153" s="25">
        <f t="shared" si="85"/>
        <v>-1273.7786285190273</v>
      </c>
      <c r="G153" s="25">
        <f t="shared" si="86"/>
        <v>-1273.0052660423462</v>
      </c>
      <c r="H153" s="26">
        <f t="shared" si="91"/>
        <v>0.97971401300000005</v>
      </c>
      <c r="I153" s="26">
        <f t="shared" si="92"/>
        <v>1.0059853998333335</v>
      </c>
      <c r="J153" s="29">
        <f t="shared" si="99"/>
        <v>1.0438018252222221</v>
      </c>
      <c r="K153" s="29">
        <f t="shared" si="94"/>
        <v>3.781642538888863E-2</v>
      </c>
      <c r="L153" s="58">
        <f t="shared" si="95"/>
        <v>6.408781222222204E-2</v>
      </c>
      <c r="M153" s="23"/>
      <c r="N153" s="40">
        <f t="shared" si="81"/>
        <v>-0.72097133274193959</v>
      </c>
      <c r="O153" s="40">
        <f t="shared" si="87"/>
        <v>-5.5629999999999997</v>
      </c>
      <c r="P153" s="44"/>
      <c r="Q153" s="40"/>
      <c r="R153" s="23"/>
      <c r="T153" s="25">
        <f t="shared" si="88"/>
        <v>-808.21441755704211</v>
      </c>
      <c r="U153" s="25">
        <f t="shared" si="89"/>
        <v>-805.89433012699897</v>
      </c>
      <c r="V153" s="26">
        <f t="shared" si="84"/>
        <v>1.4990273600000001</v>
      </c>
      <c r="W153" s="26">
        <f t="shared" si="93"/>
        <v>1.3284710640166666</v>
      </c>
      <c r="X153" s="29">
        <f t="shared" si="98"/>
        <v>0.96283942880555551</v>
      </c>
      <c r="Y153" s="29">
        <f t="shared" si="96"/>
        <v>-0.36563163521111108</v>
      </c>
      <c r="Z153" s="58">
        <f t="shared" si="97"/>
        <v>-0.53618793119444463</v>
      </c>
      <c r="AA153" s="23"/>
      <c r="AB153" s="40">
        <f t="shared" si="82"/>
        <v>-0.99222123684147079</v>
      </c>
      <c r="AC153" s="40">
        <f t="shared" si="90"/>
        <v>-12.43</v>
      </c>
      <c r="AD153" s="40"/>
      <c r="AE153" s="40"/>
    </row>
    <row r="154" spans="1:31" ht="15">
      <c r="A154" s="7">
        <v>1348000</v>
      </c>
      <c r="B154" s="7">
        <f t="shared" si="83"/>
        <v>-1348</v>
      </c>
      <c r="C154" s="6">
        <v>0.59859937299999999</v>
      </c>
      <c r="E154" s="8"/>
      <c r="F154" s="25">
        <f t="shared" si="85"/>
        <v>-1272.2319035656653</v>
      </c>
      <c r="G154" s="25">
        <f t="shared" si="86"/>
        <v>-1271.4585410889842</v>
      </c>
      <c r="H154" s="26">
        <f t="shared" si="91"/>
        <v>1.10360502</v>
      </c>
      <c r="I154" s="26">
        <f t="shared" si="92"/>
        <v>1.1458747443333335</v>
      </c>
      <c r="J154" s="29">
        <f t="shared" si="99"/>
        <v>1.0447060481666666</v>
      </c>
      <c r="K154" s="29">
        <f t="shared" si="94"/>
        <v>-0.1011686961666669</v>
      </c>
      <c r="L154" s="58">
        <f t="shared" si="95"/>
        <v>-5.889897183333348E-2</v>
      </c>
      <c r="M154" s="23"/>
      <c r="N154" s="40">
        <f t="shared" si="81"/>
        <v>-0.99772532768163169</v>
      </c>
      <c r="O154" s="40">
        <f t="shared" si="87"/>
        <v>-5.5629999999999997</v>
      </c>
      <c r="P154" s="44"/>
      <c r="Q154" s="40"/>
      <c r="R154" s="23"/>
      <c r="T154" s="25">
        <f t="shared" si="88"/>
        <v>-803.57424269695593</v>
      </c>
      <c r="U154" s="25">
        <f t="shared" si="89"/>
        <v>-801.25415526691279</v>
      </c>
      <c r="V154" s="26">
        <f t="shared" si="84"/>
        <v>1.0073280317999997</v>
      </c>
      <c r="W154" s="26">
        <f t="shared" si="93"/>
        <v>0.98466411168333323</v>
      </c>
      <c r="X154" s="29">
        <f t="shared" si="98"/>
        <v>0.91933714973333325</v>
      </c>
      <c r="Y154" s="29">
        <f t="shared" si="96"/>
        <v>-6.5326961949999984E-2</v>
      </c>
      <c r="Z154" s="58">
        <f t="shared" si="97"/>
        <v>-8.7990882066666498E-2</v>
      </c>
      <c r="AA154" s="23"/>
      <c r="AB154" s="40">
        <f t="shared" si="82"/>
        <v>-0.84010427629985518</v>
      </c>
      <c r="AC154" s="40">
        <f t="shared" si="90"/>
        <v>-12.43</v>
      </c>
      <c r="AD154" s="40"/>
      <c r="AE154" s="40"/>
    </row>
    <row r="155" spans="1:31" ht="15">
      <c r="A155" s="7">
        <v>1347000</v>
      </c>
      <c r="B155" s="7">
        <f t="shared" si="83"/>
        <v>-1347</v>
      </c>
      <c r="C155" s="6">
        <v>0.64923699999999995</v>
      </c>
      <c r="E155" s="8"/>
      <c r="F155" s="25">
        <f t="shared" si="85"/>
        <v>-1270.6851786123034</v>
      </c>
      <c r="G155" s="25">
        <f t="shared" si="86"/>
        <v>-1269.9118161356223</v>
      </c>
      <c r="H155" s="26">
        <f t="shared" si="91"/>
        <v>1.3543052</v>
      </c>
      <c r="I155" s="26">
        <f t="shared" si="92"/>
        <v>1.2186112421666666</v>
      </c>
      <c r="J155" s="29">
        <f t="shared" si="99"/>
        <v>1.0850794992777779</v>
      </c>
      <c r="K155" s="29">
        <f t="shared" si="94"/>
        <v>-0.13353174288888869</v>
      </c>
      <c r="L155" s="58">
        <f t="shared" si="95"/>
        <v>-0.26922570072222207</v>
      </c>
      <c r="M155" s="23"/>
      <c r="N155" s="40">
        <f t="shared" si="81"/>
        <v>-0.80763255331729755</v>
      </c>
      <c r="O155" s="40">
        <f t="shared" si="87"/>
        <v>-5.5629999999999997</v>
      </c>
      <c r="P155" s="44"/>
      <c r="Q155" s="40"/>
      <c r="R155" s="23"/>
      <c r="T155" s="25">
        <f t="shared" si="88"/>
        <v>-798.93406783686976</v>
      </c>
      <c r="U155" s="25">
        <f t="shared" si="89"/>
        <v>-796.61398040682661</v>
      </c>
      <c r="V155" s="26">
        <f t="shared" si="84"/>
        <v>0.44763694325000003</v>
      </c>
      <c r="W155" s="26">
        <f t="shared" si="93"/>
        <v>0.60861808861666666</v>
      </c>
      <c r="X155" s="29">
        <f t="shared" si="98"/>
        <v>0.87110997344444452</v>
      </c>
      <c r="Y155" s="29">
        <f t="shared" si="96"/>
        <v>0.26249188482777785</v>
      </c>
      <c r="Z155" s="58">
        <f t="shared" si="97"/>
        <v>0.42347303019444449</v>
      </c>
      <c r="AA155" s="23"/>
      <c r="AB155" s="40">
        <f t="shared" si="82"/>
        <v>-0.29489318815853105</v>
      </c>
      <c r="AC155" s="40">
        <f t="shared" si="90"/>
        <v>-12.43</v>
      </c>
      <c r="AD155" s="40"/>
      <c r="AE155" s="40"/>
    </row>
    <row r="156" spans="1:31" ht="15">
      <c r="A156" s="7">
        <v>1346000</v>
      </c>
      <c r="B156" s="7">
        <f t="shared" si="83"/>
        <v>-1346</v>
      </c>
      <c r="C156" s="6">
        <v>0.71826138699999997</v>
      </c>
      <c r="E156" s="8"/>
      <c r="F156" s="25">
        <f t="shared" si="85"/>
        <v>-1269.1384536589414</v>
      </c>
      <c r="G156" s="25">
        <f t="shared" si="86"/>
        <v>-1268.3650911822604</v>
      </c>
      <c r="H156" s="26">
        <f t="shared" si="91"/>
        <v>1.1979235065</v>
      </c>
      <c r="I156" s="26">
        <f t="shared" si="92"/>
        <v>1.2062811378333336</v>
      </c>
      <c r="J156" s="29">
        <f t="shared" si="99"/>
        <v>1.1328873215000002</v>
      </c>
      <c r="K156" s="29">
        <f t="shared" si="94"/>
        <v>-7.3393816333333417E-2</v>
      </c>
      <c r="L156" s="58">
        <f t="shared" si="95"/>
        <v>-6.5036184999999858E-2</v>
      </c>
      <c r="M156" s="23"/>
      <c r="N156" s="40">
        <f t="shared" si="81"/>
        <v>-0.23963953141980662</v>
      </c>
      <c r="O156" s="40">
        <f t="shared" si="87"/>
        <v>-5.5629999999999997</v>
      </c>
      <c r="P156" s="44"/>
      <c r="Q156" s="40"/>
      <c r="R156" s="23"/>
      <c r="T156" s="25">
        <f t="shared" si="88"/>
        <v>-794.29389297678358</v>
      </c>
      <c r="U156" s="25">
        <f t="shared" si="89"/>
        <v>-791.97380554674044</v>
      </c>
      <c r="V156" s="26">
        <f t="shared" si="84"/>
        <v>0.37088929079999999</v>
      </c>
      <c r="W156" s="26">
        <f t="shared" si="93"/>
        <v>0.52005214251666665</v>
      </c>
      <c r="X156" s="29">
        <f t="shared" si="98"/>
        <v>0.75667838004444443</v>
      </c>
      <c r="Y156" s="29">
        <f t="shared" si="96"/>
        <v>0.23662623752777778</v>
      </c>
      <c r="Z156" s="58">
        <f t="shared" si="97"/>
        <v>0.38578908924444444</v>
      </c>
      <c r="AA156" s="23"/>
      <c r="AB156" s="40">
        <f t="shared" si="82"/>
        <v>0.38830170009491177</v>
      </c>
      <c r="AC156" s="40">
        <f t="shared" si="90"/>
        <v>-12.43</v>
      </c>
      <c r="AD156" s="40"/>
      <c r="AE156" s="40"/>
    </row>
    <row r="157" spans="1:31" ht="15">
      <c r="A157" s="7">
        <v>1345000</v>
      </c>
      <c r="B157" s="7">
        <f t="shared" si="83"/>
        <v>-1345</v>
      </c>
      <c r="C157" s="6">
        <v>0.84789425299999999</v>
      </c>
      <c r="E157" s="8"/>
      <c r="F157" s="25">
        <f t="shared" si="85"/>
        <v>-1267.5917287055795</v>
      </c>
      <c r="G157" s="25">
        <f t="shared" si="86"/>
        <v>-1266.8183662288984</v>
      </c>
      <c r="H157" s="26">
        <f t="shared" si="91"/>
        <v>1.0666147070000001</v>
      </c>
      <c r="I157" s="26">
        <f t="shared" si="92"/>
        <v>1.0619632423333332</v>
      </c>
      <c r="J157" s="29">
        <f t="shared" si="99"/>
        <v>1.1623198466666667</v>
      </c>
      <c r="K157" s="29">
        <f t="shared" si="94"/>
        <v>0.10035660433333349</v>
      </c>
      <c r="L157" s="58">
        <f t="shared" si="95"/>
        <v>9.5705139666666605E-2</v>
      </c>
      <c r="M157" s="23"/>
      <c r="N157" s="40">
        <f t="shared" si="81"/>
        <v>0.44048349052573571</v>
      </c>
      <c r="O157" s="40">
        <f t="shared" si="87"/>
        <v>-5.5629999999999997</v>
      </c>
      <c r="P157" s="44"/>
      <c r="Q157" s="40"/>
      <c r="R157" s="23"/>
      <c r="T157" s="25">
        <f t="shared" si="88"/>
        <v>-789.65371811669741</v>
      </c>
      <c r="U157" s="25">
        <f t="shared" si="89"/>
        <v>-787.33363068665426</v>
      </c>
      <c r="V157" s="26">
        <f t="shared" si="84"/>
        <v>0.74163019349999992</v>
      </c>
      <c r="W157" s="26">
        <f t="shared" si="93"/>
        <v>0.58820678196666665</v>
      </c>
      <c r="X157" s="29">
        <f t="shared" si="98"/>
        <v>0.62718402239444437</v>
      </c>
      <c r="Y157" s="29">
        <f t="shared" si="96"/>
        <v>3.8977240427777726E-2</v>
      </c>
      <c r="Z157" s="58">
        <f t="shared" si="97"/>
        <v>-0.11444617110555555</v>
      </c>
      <c r="AA157" s="23"/>
      <c r="AB157" s="40">
        <f t="shared" si="82"/>
        <v>0.88980590738124254</v>
      </c>
      <c r="AC157" s="40">
        <f t="shared" si="90"/>
        <v>-12.43</v>
      </c>
      <c r="AD157" s="40"/>
      <c r="AE157" s="40"/>
    </row>
    <row r="158" spans="1:31" ht="15">
      <c r="A158" s="7">
        <v>1344000</v>
      </c>
      <c r="B158" s="7">
        <f t="shared" si="83"/>
        <v>-1344</v>
      </c>
      <c r="C158" s="6">
        <v>1.1631207729999999</v>
      </c>
      <c r="E158" s="8"/>
      <c r="F158" s="25">
        <f t="shared" si="85"/>
        <v>-1266.0450037522176</v>
      </c>
      <c r="G158" s="25">
        <f t="shared" si="86"/>
        <v>-1265.2716412755365</v>
      </c>
      <c r="H158" s="26">
        <f t="shared" si="91"/>
        <v>0.9213515135</v>
      </c>
      <c r="I158" s="26">
        <f t="shared" si="92"/>
        <v>1.0801341068333334</v>
      </c>
      <c r="J158" s="29">
        <f t="shared" si="99"/>
        <v>1.1774930007777777</v>
      </c>
      <c r="K158" s="29">
        <f t="shared" si="94"/>
        <v>9.7358893944444302E-2</v>
      </c>
      <c r="L158" s="58">
        <f t="shared" si="95"/>
        <v>0.25614148727777775</v>
      </c>
      <c r="M158" s="23"/>
      <c r="N158" s="40">
        <f t="shared" si="81"/>
        <v>0.91449939182555084</v>
      </c>
      <c r="O158" s="40">
        <f t="shared" si="87"/>
        <v>-5.5629999999999997</v>
      </c>
      <c r="P158" s="44"/>
      <c r="Q158" s="40"/>
      <c r="R158" s="23"/>
      <c r="T158" s="25">
        <f t="shared" si="88"/>
        <v>-785.01354325661123</v>
      </c>
      <c r="U158" s="25">
        <f t="shared" si="89"/>
        <v>-782.69345582656808</v>
      </c>
      <c r="V158" s="26">
        <f t="shared" si="84"/>
        <v>0.65210086160000003</v>
      </c>
      <c r="W158" s="26">
        <f t="shared" si="93"/>
        <v>0.58884080143333328</v>
      </c>
      <c r="X158" s="29">
        <f t="shared" si="98"/>
        <v>0.54960504343888894</v>
      </c>
      <c r="Y158" s="29">
        <f t="shared" si="96"/>
        <v>-3.9235757994444342E-2</v>
      </c>
      <c r="Z158" s="58">
        <f t="shared" si="97"/>
        <v>-0.10249581816111109</v>
      </c>
      <c r="AA158" s="23"/>
      <c r="AB158" s="40">
        <f t="shared" si="82"/>
        <v>0.97496004151275795</v>
      </c>
      <c r="AC158" s="40">
        <f t="shared" si="90"/>
        <v>-12.43</v>
      </c>
      <c r="AD158" s="40"/>
      <c r="AE158" s="40"/>
    </row>
    <row r="159" spans="1:31" ht="15">
      <c r="A159" s="7">
        <v>1343000</v>
      </c>
      <c r="B159" s="7">
        <f t="shared" si="83"/>
        <v>-1343</v>
      </c>
      <c r="C159" s="6">
        <v>1.4936457329999999</v>
      </c>
      <c r="E159" s="8"/>
      <c r="F159" s="25">
        <f t="shared" si="85"/>
        <v>-1264.4982787988556</v>
      </c>
      <c r="G159" s="25">
        <f t="shared" si="86"/>
        <v>-1263.7249163221745</v>
      </c>
      <c r="H159" s="26">
        <f t="shared" si="91"/>
        <v>1.2524360999999999</v>
      </c>
      <c r="I159" s="26">
        <f t="shared" si="92"/>
        <v>1.1863954268333334</v>
      </c>
      <c r="J159" s="29">
        <f t="shared" si="99"/>
        <v>1.2043421089444444</v>
      </c>
      <c r="K159" s="29">
        <f t="shared" si="94"/>
        <v>1.7946682111110945E-2</v>
      </c>
      <c r="L159" s="58">
        <f t="shared" si="95"/>
        <v>-4.8093991055555563E-2</v>
      </c>
      <c r="M159" s="23"/>
      <c r="N159" s="40">
        <f t="shared" si="81"/>
        <v>0.9606108641616804</v>
      </c>
      <c r="O159" s="40">
        <f t="shared" si="87"/>
        <v>-5.5629999999999997</v>
      </c>
      <c r="P159" s="44"/>
      <c r="Q159" s="40"/>
      <c r="R159" s="23"/>
      <c r="T159" s="25">
        <f t="shared" si="88"/>
        <v>-780.37336839652505</v>
      </c>
      <c r="U159" s="25">
        <f t="shared" si="89"/>
        <v>-778.05328096648191</v>
      </c>
      <c r="V159" s="26">
        <f t="shared" si="84"/>
        <v>0.37279134920000001</v>
      </c>
      <c r="W159" s="26">
        <f t="shared" si="93"/>
        <v>0.4215119336</v>
      </c>
      <c r="X159" s="29">
        <f t="shared" si="98"/>
        <v>0.54130216321111113</v>
      </c>
      <c r="Y159" s="29">
        <f t="shared" si="96"/>
        <v>0.11979022961111113</v>
      </c>
      <c r="Z159" s="58">
        <f t="shared" si="97"/>
        <v>0.16851081401111112</v>
      </c>
      <c r="AA159" s="23"/>
      <c r="AB159" s="40">
        <f t="shared" si="82"/>
        <v>0.60391953674653975</v>
      </c>
      <c r="AC159" s="40">
        <f t="shared" si="90"/>
        <v>-12.43</v>
      </c>
      <c r="AD159" s="40"/>
      <c r="AE159" s="40"/>
    </row>
    <row r="160" spans="1:31" ht="15">
      <c r="A160" s="7">
        <v>1342000</v>
      </c>
      <c r="B160" s="7">
        <f t="shared" si="83"/>
        <v>-1342</v>
      </c>
      <c r="C160" s="6">
        <v>1.6492950669999999</v>
      </c>
      <c r="E160" s="8"/>
      <c r="F160" s="25">
        <f t="shared" si="85"/>
        <v>-1262.9515538454937</v>
      </c>
      <c r="G160" s="25">
        <f t="shared" si="86"/>
        <v>-1262.1781913688126</v>
      </c>
      <c r="H160" s="26">
        <f t="shared" si="91"/>
        <v>1.385398667</v>
      </c>
      <c r="I160" s="26">
        <f t="shared" si="92"/>
        <v>1.2791215533333335</v>
      </c>
      <c r="J160" s="29">
        <f t="shared" si="99"/>
        <v>1.1967141030555557</v>
      </c>
      <c r="K160" s="29">
        <f t="shared" si="94"/>
        <v>-8.2407450277777849E-2</v>
      </c>
      <c r="L160" s="58">
        <f t="shared" si="95"/>
        <v>-0.18868456394444433</v>
      </c>
      <c r="M160" s="23"/>
      <c r="N160" s="40">
        <f t="shared" si="81"/>
        <v>0.55724183715601716</v>
      </c>
      <c r="O160" s="40">
        <f t="shared" si="87"/>
        <v>-5.5629999999999997</v>
      </c>
      <c r="P160" s="44"/>
      <c r="Q160" s="40"/>
      <c r="R160" s="23"/>
      <c r="T160" s="25">
        <f t="shared" si="88"/>
        <v>-775.73319353643888</v>
      </c>
      <c r="U160" s="25">
        <f t="shared" si="89"/>
        <v>-773.41310610639573</v>
      </c>
      <c r="V160" s="26">
        <f t="shared" si="84"/>
        <v>0.23964358999999996</v>
      </c>
      <c r="W160" s="26">
        <f t="shared" si="93"/>
        <v>0.3086811735333333</v>
      </c>
      <c r="X160" s="29">
        <f t="shared" si="98"/>
        <v>0.65126130700555551</v>
      </c>
      <c r="Y160" s="29">
        <f t="shared" si="96"/>
        <v>0.34258013347222221</v>
      </c>
      <c r="Z160" s="58">
        <f t="shared" si="97"/>
        <v>0.41161771700555555</v>
      </c>
      <c r="AA160" s="23"/>
      <c r="AB160" s="40">
        <f t="shared" si="82"/>
        <v>-4.9701631081391362E-2</v>
      </c>
      <c r="AC160" s="40">
        <f t="shared" si="90"/>
        <v>-12.43</v>
      </c>
      <c r="AD160" s="40"/>
      <c r="AE160" s="40"/>
    </row>
    <row r="161" spans="1:31" ht="15">
      <c r="A161" s="7">
        <v>1341000</v>
      </c>
      <c r="B161" s="7">
        <f t="shared" si="83"/>
        <v>-1341</v>
      </c>
      <c r="C161" s="6">
        <v>1.668269467</v>
      </c>
      <c r="E161" s="8"/>
      <c r="F161" s="25">
        <f t="shared" si="85"/>
        <v>-1261.4048288921317</v>
      </c>
      <c r="G161" s="25">
        <f t="shared" si="86"/>
        <v>-1260.6314664154506</v>
      </c>
      <c r="H161" s="26">
        <f t="shared" si="91"/>
        <v>1.199529893</v>
      </c>
      <c r="I161" s="26">
        <f t="shared" si="92"/>
        <v>1.2337336533333332</v>
      </c>
      <c r="J161" s="29">
        <f t="shared" si="99"/>
        <v>1.1776074808333332</v>
      </c>
      <c r="K161" s="29">
        <f t="shared" si="94"/>
        <v>-5.612617249999996E-2</v>
      </c>
      <c r="L161" s="58">
        <f t="shared" si="95"/>
        <v>-2.1922412166666794E-2</v>
      </c>
      <c r="M161" s="23"/>
      <c r="N161" s="40">
        <f t="shared" si="81"/>
        <v>-0.10686683850811483</v>
      </c>
      <c r="O161" s="40">
        <f t="shared" si="87"/>
        <v>-5.5629999999999997</v>
      </c>
      <c r="P161" s="44"/>
      <c r="Q161" s="40"/>
      <c r="R161" s="23"/>
      <c r="T161" s="25">
        <f t="shared" si="88"/>
        <v>-771.0930186763527</v>
      </c>
      <c r="U161" s="25">
        <f t="shared" si="89"/>
        <v>-768.77293124630955</v>
      </c>
      <c r="V161" s="26">
        <f t="shared" si="84"/>
        <v>0.31360858139999997</v>
      </c>
      <c r="W161" s="26">
        <f t="shared" si="93"/>
        <v>0.45135624026666665</v>
      </c>
      <c r="X161" s="29">
        <f t="shared" si="98"/>
        <v>0.77855442905000005</v>
      </c>
      <c r="Y161" s="29">
        <f t="shared" si="96"/>
        <v>0.3271981887833334</v>
      </c>
      <c r="Z161" s="58">
        <f t="shared" si="97"/>
        <v>0.46494584765000008</v>
      </c>
      <c r="AA161" s="23"/>
      <c r="AB161" s="40">
        <f t="shared" si="82"/>
        <v>-0.68006685335426031</v>
      </c>
      <c r="AC161" s="40">
        <f t="shared" si="90"/>
        <v>-12.43</v>
      </c>
      <c r="AD161" s="40"/>
      <c r="AE161" s="40"/>
    </row>
    <row r="162" spans="1:31" ht="15">
      <c r="A162" s="7">
        <v>1340000</v>
      </c>
      <c r="B162" s="7">
        <f t="shared" si="83"/>
        <v>-1340</v>
      </c>
      <c r="C162" s="6">
        <v>1.571808133</v>
      </c>
      <c r="E162" s="8"/>
      <c r="F162" s="25">
        <f t="shared" si="85"/>
        <v>-1259.8581039387698</v>
      </c>
      <c r="G162" s="25">
        <f t="shared" si="86"/>
        <v>-1259.0847414620887</v>
      </c>
      <c r="H162" s="26">
        <f t="shared" si="91"/>
        <v>1.1162723999999999</v>
      </c>
      <c r="I162" s="26">
        <f t="shared" si="92"/>
        <v>1.2203497621666666</v>
      </c>
      <c r="J162" s="29">
        <f t="shared" si="99"/>
        <v>1.1506743474999999</v>
      </c>
      <c r="K162" s="29">
        <f t="shared" si="94"/>
        <v>-6.9675414666666713E-2</v>
      </c>
      <c r="L162" s="58">
        <f t="shared" si="95"/>
        <v>3.4401947499999919E-2</v>
      </c>
      <c r="M162" s="23"/>
      <c r="N162" s="40">
        <f t="shared" si="81"/>
        <v>-0.72097133274160952</v>
      </c>
      <c r="O162" s="40">
        <f t="shared" si="87"/>
        <v>-5.5629999999999997</v>
      </c>
      <c r="P162" s="44"/>
      <c r="Q162" s="40"/>
      <c r="R162" s="23"/>
      <c r="T162" s="25">
        <f t="shared" si="88"/>
        <v>-766.45284381626652</v>
      </c>
      <c r="U162" s="25">
        <f t="shared" si="89"/>
        <v>-764.13275638622338</v>
      </c>
      <c r="V162" s="26">
        <f t="shared" si="84"/>
        <v>0.80081654940000002</v>
      </c>
      <c r="W162" s="26">
        <f t="shared" si="93"/>
        <v>0.68234241351666658</v>
      </c>
      <c r="X162" s="29">
        <f t="shared" si="98"/>
        <v>0.83246758866111115</v>
      </c>
      <c r="Y162" s="29">
        <f t="shared" si="96"/>
        <v>0.15012517514444457</v>
      </c>
      <c r="Z162" s="58">
        <f t="shared" si="97"/>
        <v>3.1651039261111125E-2</v>
      </c>
      <c r="AA162" s="23"/>
      <c r="AB162" s="40">
        <f t="shared" si="82"/>
        <v>-0.99222123684147689</v>
      </c>
      <c r="AC162" s="40">
        <f t="shared" si="90"/>
        <v>-12.43</v>
      </c>
      <c r="AD162" s="40"/>
      <c r="AE162" s="40"/>
    </row>
    <row r="163" spans="1:31" ht="15">
      <c r="A163" s="7">
        <v>1339000</v>
      </c>
      <c r="B163" s="7">
        <f t="shared" si="83"/>
        <v>-1339</v>
      </c>
      <c r="C163" s="6">
        <v>1.4754702669999999</v>
      </c>
      <c r="E163" s="8"/>
      <c r="F163" s="25">
        <f t="shared" si="85"/>
        <v>-1258.3113789854078</v>
      </c>
      <c r="G163" s="25">
        <f t="shared" si="86"/>
        <v>-1257.5380165087267</v>
      </c>
      <c r="H163" s="26">
        <f t="shared" si="91"/>
        <v>1.3452469935</v>
      </c>
      <c r="I163" s="26">
        <f t="shared" si="92"/>
        <v>1.2490575134999999</v>
      </c>
      <c r="J163" s="29">
        <f t="shared" si="99"/>
        <v>1.139779056388889</v>
      </c>
      <c r="K163" s="29">
        <f t="shared" si="94"/>
        <v>-0.10927845711111095</v>
      </c>
      <c r="L163" s="58">
        <f t="shared" si="95"/>
        <v>-0.205467937111111</v>
      </c>
      <c r="M163" s="23"/>
      <c r="N163" s="40">
        <f t="shared" si="81"/>
        <v>-0.99772532768159961</v>
      </c>
      <c r="O163" s="40">
        <f t="shared" si="87"/>
        <v>-5.5629999999999997</v>
      </c>
      <c r="P163" s="44"/>
      <c r="Q163" s="40"/>
      <c r="R163" s="23"/>
      <c r="T163" s="25">
        <f t="shared" si="88"/>
        <v>-761.81266895618035</v>
      </c>
      <c r="U163" s="25">
        <f t="shared" si="89"/>
        <v>-759.4925815261372</v>
      </c>
      <c r="V163" s="26">
        <f t="shared" si="84"/>
        <v>0.93260210975000002</v>
      </c>
      <c r="W163" s="26">
        <f t="shared" si="93"/>
        <v>1.0568959655166668</v>
      </c>
      <c r="X163" s="29">
        <f t="shared" si="98"/>
        <v>0.89933411930555551</v>
      </c>
      <c r="Y163" s="29">
        <f t="shared" si="96"/>
        <v>-0.15756184621111124</v>
      </c>
      <c r="Z163" s="58">
        <f t="shared" si="97"/>
        <v>-3.3267990444444506E-2</v>
      </c>
      <c r="AA163" s="23"/>
      <c r="AB163" s="40">
        <f t="shared" si="82"/>
        <v>-0.84010427629983597</v>
      </c>
      <c r="AC163" s="40">
        <f t="shared" si="90"/>
        <v>-12.43</v>
      </c>
      <c r="AD163" s="40"/>
      <c r="AE163" s="40"/>
    </row>
    <row r="164" spans="1:31" ht="15">
      <c r="A164" s="7">
        <v>1338000</v>
      </c>
      <c r="B164" s="7">
        <f t="shared" si="83"/>
        <v>-1338</v>
      </c>
      <c r="C164" s="6">
        <v>1.4380256</v>
      </c>
      <c r="E164" s="8"/>
      <c r="F164" s="25">
        <f t="shared" si="85"/>
        <v>-1256.7646540320459</v>
      </c>
      <c r="G164" s="25">
        <f t="shared" si="86"/>
        <v>-1255.9912915553648</v>
      </c>
      <c r="H164" s="26">
        <f t="shared" si="91"/>
        <v>1.2856531470000001</v>
      </c>
      <c r="I164" s="26">
        <f t="shared" si="92"/>
        <v>1.2189546823333333</v>
      </c>
      <c r="J164" s="29">
        <f t="shared" si="99"/>
        <v>1.101103722277778</v>
      </c>
      <c r="K164" s="29">
        <f t="shared" si="94"/>
        <v>-0.11785096005555529</v>
      </c>
      <c r="L164" s="58">
        <f t="shared" si="95"/>
        <v>-0.18454942472222213</v>
      </c>
      <c r="M164" s="23"/>
      <c r="N164" s="40">
        <f t="shared" si="81"/>
        <v>-0.80763255331751138</v>
      </c>
      <c r="O164" s="40">
        <f t="shared" si="87"/>
        <v>-5.5629999999999997</v>
      </c>
      <c r="P164" s="44"/>
      <c r="Q164" s="40"/>
      <c r="R164" s="23"/>
      <c r="T164" s="25">
        <f t="shared" si="88"/>
        <v>-757.17249409609417</v>
      </c>
      <c r="U164" s="25">
        <f t="shared" si="89"/>
        <v>-754.85240666605102</v>
      </c>
      <c r="V164" s="26">
        <f t="shared" si="84"/>
        <v>1.4372692374</v>
      </c>
      <c r="W164" s="26">
        <f t="shared" si="93"/>
        <v>1.2954662454500001</v>
      </c>
      <c r="X164" s="29">
        <f t="shared" si="98"/>
        <v>0.95894488137222234</v>
      </c>
      <c r="Y164" s="29">
        <f t="shared" si="96"/>
        <v>-0.33652136407777777</v>
      </c>
      <c r="Z164" s="58">
        <f t="shared" si="97"/>
        <v>-0.47832435602777768</v>
      </c>
      <c r="AA164" s="23"/>
      <c r="AB164" s="40">
        <f t="shared" si="82"/>
        <v>-0.29489318815847021</v>
      </c>
      <c r="AC164" s="40">
        <f t="shared" si="90"/>
        <v>-12.43</v>
      </c>
      <c r="AD164" s="40"/>
      <c r="AE164" s="40"/>
    </row>
    <row r="165" spans="1:31" ht="15">
      <c r="A165" s="7">
        <v>1337000</v>
      </c>
      <c r="B165" s="7">
        <f t="shared" si="83"/>
        <v>-1337</v>
      </c>
      <c r="C165" s="6">
        <v>0.95044671999999997</v>
      </c>
      <c r="E165" s="8"/>
      <c r="F165" s="25">
        <f t="shared" si="85"/>
        <v>-1255.2179290786839</v>
      </c>
      <c r="G165" s="25">
        <f t="shared" si="86"/>
        <v>-1254.4445666020029</v>
      </c>
      <c r="H165" s="26">
        <f t="shared" si="91"/>
        <v>1.0259639064999999</v>
      </c>
      <c r="I165" s="26">
        <f t="shared" si="92"/>
        <v>1.0452778535</v>
      </c>
      <c r="J165" s="29">
        <f t="shared" si="99"/>
        <v>0.99535861338888898</v>
      </c>
      <c r="K165" s="29">
        <f t="shared" si="94"/>
        <v>-4.9919240111111041E-2</v>
      </c>
      <c r="L165" s="58">
        <f t="shared" si="95"/>
        <v>-3.0605293111110932E-2</v>
      </c>
      <c r="M165" s="23"/>
      <c r="N165" s="40">
        <f t="shared" si="81"/>
        <v>-0.23963953142015867</v>
      </c>
      <c r="O165" s="40">
        <f t="shared" si="87"/>
        <v>-5.5629999999999997</v>
      </c>
      <c r="P165" s="44"/>
      <c r="Q165" s="40"/>
      <c r="R165" s="23"/>
      <c r="T165" s="25">
        <f t="shared" si="88"/>
        <v>-752.53231923600799</v>
      </c>
      <c r="U165" s="25">
        <f t="shared" si="89"/>
        <v>-750.21223180596485</v>
      </c>
      <c r="V165" s="26">
        <f t="shared" si="84"/>
        <v>1.5165273892000002</v>
      </c>
      <c r="W165" s="26">
        <f t="shared" si="93"/>
        <v>1.3935484188666667</v>
      </c>
      <c r="X165" s="29">
        <f t="shared" si="98"/>
        <v>1.019932414677778</v>
      </c>
      <c r="Y165" s="29">
        <f t="shared" si="96"/>
        <v>-0.37361600418888874</v>
      </c>
      <c r="Z165" s="58">
        <f t="shared" si="97"/>
        <v>-0.49659497452222223</v>
      </c>
      <c r="AA165" s="23"/>
      <c r="AB165" s="40">
        <f t="shared" si="82"/>
        <v>0.38830170009494425</v>
      </c>
      <c r="AC165" s="40">
        <f t="shared" si="90"/>
        <v>-12.43</v>
      </c>
      <c r="AD165" s="40"/>
      <c r="AE165" s="40"/>
    </row>
    <row r="166" spans="1:31" ht="15">
      <c r="A166" s="7">
        <v>1336000</v>
      </c>
      <c r="B166" s="7">
        <f t="shared" si="83"/>
        <v>-1336</v>
      </c>
      <c r="C166" s="6">
        <v>1.089696373</v>
      </c>
      <c r="E166" s="8"/>
      <c r="F166" s="25">
        <f t="shared" si="85"/>
        <v>-1253.671204125322</v>
      </c>
      <c r="G166" s="25">
        <f t="shared" si="86"/>
        <v>-1252.8978416486409</v>
      </c>
      <c r="H166" s="26">
        <f t="shared" si="91"/>
        <v>0.82421650700000004</v>
      </c>
      <c r="I166" s="26">
        <f t="shared" si="92"/>
        <v>0.89115810233333337</v>
      </c>
      <c r="J166" s="29">
        <f t="shared" si="99"/>
        <v>0.91941331122222225</v>
      </c>
      <c r="K166" s="29">
        <f t="shared" si="94"/>
        <v>2.8255208888888883E-2</v>
      </c>
      <c r="L166" s="58">
        <f t="shared" si="95"/>
        <v>9.5196804222222209E-2</v>
      </c>
      <c r="M166" s="23"/>
      <c r="N166" s="40">
        <f t="shared" si="81"/>
        <v>0.44048349052530805</v>
      </c>
      <c r="O166" s="40">
        <f t="shared" si="87"/>
        <v>-5.5629999999999997</v>
      </c>
      <c r="P166" s="44"/>
      <c r="Q166" s="40"/>
      <c r="R166" s="23"/>
      <c r="T166" s="25">
        <f t="shared" si="88"/>
        <v>-747.89214437592182</v>
      </c>
      <c r="U166" s="25">
        <f t="shared" si="89"/>
        <v>-745.57205694587867</v>
      </c>
      <c r="V166" s="26">
        <f t="shared" si="84"/>
        <v>1.2268486300000001</v>
      </c>
      <c r="W166" s="26">
        <f t="shared" si="93"/>
        <v>1.3324252188666668</v>
      </c>
      <c r="X166" s="29">
        <f t="shared" si="98"/>
        <v>1.108505770811111</v>
      </c>
      <c r="Y166" s="29">
        <f t="shared" si="96"/>
        <v>-0.22391944805555575</v>
      </c>
      <c r="Z166" s="58">
        <f t="shared" si="97"/>
        <v>-0.11834285918888909</v>
      </c>
      <c r="AA166" s="23"/>
      <c r="AB166" s="40">
        <f t="shared" si="82"/>
        <v>0.88980590738125864</v>
      </c>
      <c r="AC166" s="40">
        <f t="shared" si="90"/>
        <v>-12.43</v>
      </c>
      <c r="AD166" s="40"/>
      <c r="AE166" s="40"/>
    </row>
    <row r="167" spans="1:31" ht="15">
      <c r="A167" s="7">
        <v>1335000</v>
      </c>
      <c r="B167" s="7">
        <f t="shared" si="83"/>
        <v>-1335</v>
      </c>
      <c r="C167" s="6">
        <v>1.2695822400000001</v>
      </c>
      <c r="E167" s="8"/>
      <c r="F167" s="25">
        <f t="shared" si="85"/>
        <v>-1252.12447917196</v>
      </c>
      <c r="G167" s="25">
        <f t="shared" si="86"/>
        <v>-1251.351116695279</v>
      </c>
      <c r="H167" s="26">
        <f t="shared" si="91"/>
        <v>0.82329389350000004</v>
      </c>
      <c r="I167" s="26">
        <f t="shared" si="92"/>
        <v>0.8506228311666667</v>
      </c>
      <c r="J167" s="29">
        <f t="shared" si="99"/>
        <v>0.88115662977777776</v>
      </c>
      <c r="K167" s="29">
        <f t="shared" si="94"/>
        <v>3.0533798611111052E-2</v>
      </c>
      <c r="L167" s="58">
        <f t="shared" si="95"/>
        <v>5.7862736277777715E-2</v>
      </c>
      <c r="M167" s="23"/>
      <c r="N167" s="40">
        <f t="shared" si="81"/>
        <v>0.91449939182540407</v>
      </c>
      <c r="O167" s="40">
        <f t="shared" si="87"/>
        <v>-5.5629999999999997</v>
      </c>
      <c r="P167" s="44"/>
      <c r="Q167" s="40"/>
      <c r="R167" s="23"/>
      <c r="T167" s="25">
        <f t="shared" si="88"/>
        <v>-743.25196951583564</v>
      </c>
      <c r="U167" s="25">
        <f t="shared" si="89"/>
        <v>-740.93188208579249</v>
      </c>
      <c r="V167" s="26">
        <f t="shared" si="84"/>
        <v>1.2538996374</v>
      </c>
      <c r="W167" s="26">
        <f t="shared" si="93"/>
        <v>1.1300121584</v>
      </c>
      <c r="X167" s="29">
        <f t="shared" si="98"/>
        <v>1.1715786434333333</v>
      </c>
      <c r="Y167" s="29">
        <f t="shared" si="96"/>
        <v>4.1566485033333267E-2</v>
      </c>
      <c r="Z167" s="58">
        <f t="shared" si="97"/>
        <v>-8.23209939666667E-2</v>
      </c>
      <c r="AA167" s="23"/>
      <c r="AB167" s="40">
        <f t="shared" si="82"/>
        <v>0.97496004151274684</v>
      </c>
      <c r="AC167" s="40">
        <f t="shared" si="90"/>
        <v>-12.43</v>
      </c>
      <c r="AD167" s="40"/>
      <c r="AE167" s="40"/>
    </row>
    <row r="168" spans="1:31" ht="15">
      <c r="A168" s="7">
        <v>1334000</v>
      </c>
      <c r="B168" s="7">
        <f t="shared" si="83"/>
        <v>-1334</v>
      </c>
      <c r="C168" s="6">
        <v>1.1143894000000001</v>
      </c>
      <c r="E168" s="8"/>
      <c r="F168" s="25">
        <f t="shared" si="85"/>
        <v>-1250.5777542185981</v>
      </c>
      <c r="G168" s="25">
        <f t="shared" si="86"/>
        <v>-1249.804391741917</v>
      </c>
      <c r="H168" s="26">
        <f t="shared" si="91"/>
        <v>0.90435809300000003</v>
      </c>
      <c r="I168" s="26">
        <f t="shared" si="92"/>
        <v>0.72044822450000012</v>
      </c>
      <c r="J168" s="29">
        <f t="shared" si="99"/>
        <v>0.83071826677777771</v>
      </c>
      <c r="K168" s="29">
        <f t="shared" si="94"/>
        <v>0.11027004227777759</v>
      </c>
      <c r="L168" s="58">
        <f t="shared" si="95"/>
        <v>-7.3639826222222315E-2</v>
      </c>
      <c r="M168" s="23"/>
      <c r="N168" s="40">
        <f t="shared" si="81"/>
        <v>0.9606108641617811</v>
      </c>
      <c r="O168" s="40">
        <f t="shared" si="87"/>
        <v>-5.5629999999999997</v>
      </c>
      <c r="P168" s="44"/>
      <c r="Q168" s="40"/>
      <c r="R168" s="23"/>
      <c r="T168" s="25">
        <f t="shared" si="88"/>
        <v>-738.61179465574946</v>
      </c>
      <c r="U168" s="25">
        <f t="shared" si="89"/>
        <v>-736.29170722570632</v>
      </c>
      <c r="V168" s="26">
        <f t="shared" si="84"/>
        <v>0.90928820779999986</v>
      </c>
      <c r="W168" s="26">
        <f t="shared" si="93"/>
        <v>0.98390641164999992</v>
      </c>
      <c r="X168" s="29">
        <f t="shared" si="98"/>
        <v>1.1944053420611109</v>
      </c>
      <c r="Y168" s="29">
        <f t="shared" si="96"/>
        <v>0.21049893041111101</v>
      </c>
      <c r="Z168" s="58">
        <f t="shared" si="97"/>
        <v>0.28511713426111107</v>
      </c>
      <c r="AA168" s="23"/>
      <c r="AB168" s="40">
        <f t="shared" si="82"/>
        <v>0.60391953674651166</v>
      </c>
      <c r="AC168" s="40">
        <f t="shared" si="90"/>
        <v>-12.43</v>
      </c>
      <c r="AD168" s="40"/>
      <c r="AE168" s="40"/>
    </row>
    <row r="169" spans="1:31" ht="15">
      <c r="A169" s="7">
        <v>1333000</v>
      </c>
      <c r="B169" s="7">
        <f t="shared" si="83"/>
        <v>-1333</v>
      </c>
      <c r="C169" s="6">
        <v>1.0905174799999999</v>
      </c>
      <c r="E169" s="8"/>
      <c r="F169" s="25">
        <f t="shared" si="85"/>
        <v>-1249.0310292652362</v>
      </c>
      <c r="G169" s="25">
        <f t="shared" si="86"/>
        <v>-1248.2576667885551</v>
      </c>
      <c r="H169" s="26">
        <f t="shared" si="91"/>
        <v>0.43369268700000002</v>
      </c>
      <c r="I169" s="26">
        <f t="shared" si="92"/>
        <v>0.61802431783333345</v>
      </c>
      <c r="J169" s="29">
        <f t="shared" si="99"/>
        <v>0.77743381188888883</v>
      </c>
      <c r="K169" s="29">
        <f t="shared" si="94"/>
        <v>0.15940949405555538</v>
      </c>
      <c r="L169" s="58">
        <f t="shared" si="95"/>
        <v>0.3437411248888888</v>
      </c>
      <c r="M169" s="23"/>
      <c r="N169" s="40">
        <f t="shared" si="81"/>
        <v>0.55724183715631825</v>
      </c>
      <c r="O169" s="40">
        <f t="shared" si="87"/>
        <v>-5.5629999999999997</v>
      </c>
      <c r="P169" s="44"/>
      <c r="Q169" s="40"/>
      <c r="R169" s="23"/>
      <c r="T169" s="25">
        <f t="shared" si="88"/>
        <v>-733.97161979566329</v>
      </c>
      <c r="U169" s="25">
        <f t="shared" si="89"/>
        <v>-731.65153236562014</v>
      </c>
      <c r="V169" s="26">
        <f t="shared" si="84"/>
        <v>0.78853138974999992</v>
      </c>
      <c r="W169" s="26">
        <f t="shared" si="93"/>
        <v>0.93619612804999985</v>
      </c>
      <c r="X169" s="29">
        <f t="shared" si="98"/>
        <v>1.1323439746166666</v>
      </c>
      <c r="Y169" s="29">
        <f t="shared" si="96"/>
        <v>0.19614784656666673</v>
      </c>
      <c r="Z169" s="58">
        <f t="shared" si="97"/>
        <v>0.34381258486666666</v>
      </c>
      <c r="AA169" s="23"/>
      <c r="AB169" s="40">
        <f t="shared" si="82"/>
        <v>-4.9701631081454992E-2</v>
      </c>
      <c r="AC169" s="40">
        <f t="shared" si="90"/>
        <v>-12.43</v>
      </c>
      <c r="AD169" s="40"/>
      <c r="AE169" s="40"/>
    </row>
    <row r="170" spans="1:31" ht="15">
      <c r="A170" s="7">
        <v>1332000</v>
      </c>
      <c r="B170" s="7">
        <f t="shared" si="83"/>
        <v>-1332</v>
      </c>
      <c r="C170" s="6">
        <v>1.257938067</v>
      </c>
      <c r="E170" s="8"/>
      <c r="F170" s="25">
        <f t="shared" si="85"/>
        <v>-1247.4843043118742</v>
      </c>
      <c r="G170" s="25">
        <f t="shared" si="86"/>
        <v>-1246.7109418351931</v>
      </c>
      <c r="H170" s="26">
        <f t="shared" si="91"/>
        <v>0.51602217350000001</v>
      </c>
      <c r="I170" s="26">
        <f t="shared" si="92"/>
        <v>0.5738923758333333</v>
      </c>
      <c r="J170" s="29">
        <f t="shared" si="99"/>
        <v>0.75586429483333328</v>
      </c>
      <c r="K170" s="29">
        <f t="shared" si="94"/>
        <v>0.18197191899999998</v>
      </c>
      <c r="L170" s="58">
        <f t="shared" si="95"/>
        <v>0.23984212133333327</v>
      </c>
      <c r="M170" s="23"/>
      <c r="N170" s="40">
        <f t="shared" si="81"/>
        <v>-0.10686683850764125</v>
      </c>
      <c r="O170" s="40">
        <f t="shared" si="87"/>
        <v>-5.5629999999999997</v>
      </c>
      <c r="P170" s="44"/>
      <c r="Q170" s="40"/>
      <c r="R170" s="23"/>
      <c r="T170" s="25">
        <f t="shared" si="88"/>
        <v>-729.33144493557711</v>
      </c>
      <c r="U170" s="25">
        <f t="shared" si="89"/>
        <v>-727.01135750553397</v>
      </c>
      <c r="V170" s="26">
        <f t="shared" si="84"/>
        <v>1.1107687866</v>
      </c>
      <c r="W170" s="26">
        <f t="shared" si="93"/>
        <v>1.08925752645</v>
      </c>
      <c r="X170" s="29">
        <f t="shared" si="98"/>
        <v>1.0514498665388889</v>
      </c>
      <c r="Y170" s="29">
        <f t="shared" si="96"/>
        <v>-3.7807659911111013E-2</v>
      </c>
      <c r="Z170" s="58">
        <f t="shared" si="97"/>
        <v>-5.9318920061111058E-2</v>
      </c>
      <c r="AA170" s="23"/>
      <c r="AB170" s="40">
        <f t="shared" si="82"/>
        <v>-0.68006685335428618</v>
      </c>
      <c r="AC170" s="40">
        <f t="shared" si="90"/>
        <v>-12.43</v>
      </c>
      <c r="AD170" s="40"/>
      <c r="AE170" s="40"/>
    </row>
    <row r="171" spans="1:31" ht="15">
      <c r="A171" s="7">
        <v>1331000</v>
      </c>
      <c r="B171" s="7">
        <f t="shared" si="83"/>
        <v>-1331</v>
      </c>
      <c r="C171" s="6">
        <v>1.1325876530000001</v>
      </c>
      <c r="E171" s="8"/>
      <c r="F171" s="25">
        <f t="shared" si="85"/>
        <v>-1245.9375793585123</v>
      </c>
      <c r="G171" s="25">
        <f t="shared" si="86"/>
        <v>-1245.1642168818312</v>
      </c>
      <c r="H171" s="26">
        <f t="shared" si="91"/>
        <v>0.77196226700000004</v>
      </c>
      <c r="I171" s="26">
        <f t="shared" si="92"/>
        <v>0.72642872233333333</v>
      </c>
      <c r="J171" s="29">
        <f t="shared" si="99"/>
        <v>0.75503488294444443</v>
      </c>
      <c r="K171" s="29">
        <f t="shared" si="94"/>
        <v>2.8606160611111098E-2</v>
      </c>
      <c r="L171" s="58">
        <f t="shared" si="95"/>
        <v>-1.6927384055555605E-2</v>
      </c>
      <c r="M171" s="23"/>
      <c r="N171" s="40">
        <f t="shared" si="81"/>
        <v>-0.72097133274135827</v>
      </c>
      <c r="O171" s="40">
        <f t="shared" si="87"/>
        <v>-5.5629999999999997</v>
      </c>
      <c r="P171" s="44"/>
      <c r="Q171" s="40"/>
      <c r="R171" s="23"/>
      <c r="T171" s="25">
        <f t="shared" si="88"/>
        <v>-724.69127007549093</v>
      </c>
      <c r="U171" s="25">
        <f t="shared" si="89"/>
        <v>-722.37118264544779</v>
      </c>
      <c r="V171" s="26">
        <f t="shared" si="84"/>
        <v>1.3684724030000002</v>
      </c>
      <c r="W171" s="26">
        <f t="shared" si="93"/>
        <v>1.2057611956666667</v>
      </c>
      <c r="X171" s="29">
        <f t="shared" si="98"/>
        <v>0.99336608422777772</v>
      </c>
      <c r="Y171" s="29">
        <f t="shared" si="96"/>
        <v>-0.21239511143888901</v>
      </c>
      <c r="Z171" s="58">
        <f t="shared" si="97"/>
        <v>-0.37510631877222245</v>
      </c>
      <c r="AA171" s="23"/>
      <c r="AB171" s="40">
        <f t="shared" si="82"/>
        <v>-0.99222123684148134</v>
      </c>
      <c r="AC171" s="40">
        <f t="shared" si="90"/>
        <v>-12.43</v>
      </c>
      <c r="AD171" s="40"/>
      <c r="AE171" s="40"/>
    </row>
    <row r="172" spans="1:31" ht="15">
      <c r="A172" s="7">
        <v>1330000</v>
      </c>
      <c r="B172" s="7">
        <f t="shared" si="83"/>
        <v>-1330</v>
      </c>
      <c r="C172" s="6">
        <v>1.3352492</v>
      </c>
      <c r="E172" s="8"/>
      <c r="F172" s="25">
        <f t="shared" si="85"/>
        <v>-1244.3908544051503</v>
      </c>
      <c r="G172" s="25">
        <f t="shared" si="86"/>
        <v>-1243.6174919284692</v>
      </c>
      <c r="H172" s="26">
        <f t="shared" si="91"/>
        <v>0.89130172650000006</v>
      </c>
      <c r="I172" s="26">
        <f t="shared" si="92"/>
        <v>0.82311901550000011</v>
      </c>
      <c r="J172" s="29">
        <f t="shared" si="99"/>
        <v>0.75003323327777771</v>
      </c>
      <c r="K172" s="29">
        <f t="shared" si="94"/>
        <v>-7.3085782222222395E-2</v>
      </c>
      <c r="L172" s="58">
        <f t="shared" si="95"/>
        <v>-0.14126849322222235</v>
      </c>
      <c r="M172" s="23"/>
      <c r="N172" s="40">
        <f t="shared" si="81"/>
        <v>-0.99772532768157507</v>
      </c>
      <c r="O172" s="40">
        <f t="shared" si="87"/>
        <v>-5.5629999999999997</v>
      </c>
      <c r="P172" s="44"/>
      <c r="Q172" s="40"/>
      <c r="R172" s="23"/>
      <c r="T172" s="25">
        <f t="shared" si="88"/>
        <v>-720.05109521540476</v>
      </c>
      <c r="U172" s="25">
        <f t="shared" si="89"/>
        <v>-717.73100778536161</v>
      </c>
      <c r="V172" s="26">
        <f t="shared" si="84"/>
        <v>1.1380423974</v>
      </c>
      <c r="W172" s="26">
        <f t="shared" si="93"/>
        <v>1.1284105769333335</v>
      </c>
      <c r="X172" s="29">
        <f t="shared" si="98"/>
        <v>0.92407339533888888</v>
      </c>
      <c r="Y172" s="29">
        <f t="shared" si="96"/>
        <v>-0.20433718159444458</v>
      </c>
      <c r="Z172" s="58">
        <f t="shared" si="97"/>
        <v>-0.21396900206111114</v>
      </c>
      <c r="AA172" s="23"/>
      <c r="AB172" s="40">
        <f t="shared" si="82"/>
        <v>-0.84010427629980911</v>
      </c>
      <c r="AC172" s="40">
        <f t="shared" si="90"/>
        <v>-12.43</v>
      </c>
      <c r="AD172" s="40"/>
      <c r="AE172" s="40"/>
    </row>
    <row r="173" spans="1:31" ht="15">
      <c r="A173" s="7">
        <v>1329000</v>
      </c>
      <c r="B173" s="7">
        <f t="shared" si="83"/>
        <v>-1329</v>
      </c>
      <c r="C173" s="6">
        <v>1.415914667</v>
      </c>
      <c r="E173" s="8"/>
      <c r="F173" s="25">
        <f t="shared" si="85"/>
        <v>-1242.8441294517884</v>
      </c>
      <c r="G173" s="25">
        <f t="shared" si="86"/>
        <v>-1242.0707669751073</v>
      </c>
      <c r="H173" s="26">
        <f t="shared" si="91"/>
        <v>0.806093053</v>
      </c>
      <c r="I173" s="26">
        <f t="shared" si="92"/>
        <v>0.84307767750000007</v>
      </c>
      <c r="J173" s="29">
        <f t="shared" si="99"/>
        <v>0.72748777105555562</v>
      </c>
      <c r="K173" s="29">
        <f t="shared" si="94"/>
        <v>-0.11558990644444445</v>
      </c>
      <c r="L173" s="58">
        <f t="shared" si="95"/>
        <v>-7.8605281944444383E-2</v>
      </c>
      <c r="M173" s="23"/>
      <c r="N173" s="40">
        <f t="shared" si="81"/>
        <v>-0.80763255331772521</v>
      </c>
      <c r="O173" s="40">
        <f t="shared" si="87"/>
        <v>-5.5629999999999997</v>
      </c>
      <c r="P173" s="44"/>
      <c r="Q173" s="40"/>
      <c r="R173" s="23"/>
      <c r="T173" s="25">
        <f t="shared" si="88"/>
        <v>-715.41092035531858</v>
      </c>
      <c r="U173" s="25">
        <f t="shared" si="89"/>
        <v>-713.09083292527544</v>
      </c>
      <c r="V173" s="26">
        <f t="shared" si="84"/>
        <v>0.8787169304000001</v>
      </c>
      <c r="W173" s="26">
        <f t="shared" si="93"/>
        <v>0.93507991476666674</v>
      </c>
      <c r="X173" s="29">
        <f t="shared" si="98"/>
        <v>0.93753456150000014</v>
      </c>
      <c r="Y173" s="29">
        <f t="shared" si="96"/>
        <v>2.4546467333333988E-3</v>
      </c>
      <c r="Z173" s="58">
        <f t="shared" si="97"/>
        <v>5.8817631100000045E-2</v>
      </c>
      <c r="AA173" s="23"/>
      <c r="AB173" s="40">
        <f t="shared" si="82"/>
        <v>-0.29489318815843646</v>
      </c>
      <c r="AC173" s="40">
        <f t="shared" si="90"/>
        <v>-12.43</v>
      </c>
      <c r="AD173" s="40"/>
      <c r="AE173" s="40"/>
    </row>
    <row r="174" spans="1:31" ht="15">
      <c r="A174" s="7">
        <v>1328000</v>
      </c>
      <c r="B174" s="7">
        <f t="shared" si="83"/>
        <v>-1328</v>
      </c>
      <c r="C174" s="6">
        <v>1.297738093</v>
      </c>
      <c r="E174" s="8"/>
      <c r="F174" s="25">
        <f t="shared" si="85"/>
        <v>-1241.2974044984264</v>
      </c>
      <c r="G174" s="25">
        <f t="shared" si="86"/>
        <v>-1240.5240420217453</v>
      </c>
      <c r="H174" s="26">
        <f t="shared" si="91"/>
        <v>0.83183825300000003</v>
      </c>
      <c r="I174" s="26">
        <f t="shared" si="92"/>
        <v>0.81822770200000006</v>
      </c>
      <c r="J174" s="29">
        <f t="shared" si="99"/>
        <v>0.75830269249999993</v>
      </c>
      <c r="K174" s="29">
        <f t="shared" si="94"/>
        <v>-5.9925009500000126E-2</v>
      </c>
      <c r="L174" s="58">
        <f t="shared" si="95"/>
        <v>-7.3535560500000097E-2</v>
      </c>
      <c r="M174" s="23"/>
      <c r="N174" s="40">
        <f t="shared" si="81"/>
        <v>-0.23963953142062111</v>
      </c>
      <c r="O174" s="40">
        <f t="shared" si="87"/>
        <v>-5.5629999999999997</v>
      </c>
      <c r="P174" s="44"/>
      <c r="Q174" s="40"/>
      <c r="R174" s="23"/>
      <c r="T174" s="25">
        <f t="shared" si="88"/>
        <v>-710.7707454952324</v>
      </c>
      <c r="U174" s="25">
        <f t="shared" si="89"/>
        <v>-708.45065806518926</v>
      </c>
      <c r="V174" s="26">
        <f t="shared" si="84"/>
        <v>0.7884804165</v>
      </c>
      <c r="W174" s="26">
        <f t="shared" si="93"/>
        <v>0.79043064536666663</v>
      </c>
      <c r="X174" s="29">
        <f t="shared" si="98"/>
        <v>0.97078112088333335</v>
      </c>
      <c r="Y174" s="29">
        <f t="shared" si="96"/>
        <v>0.18035047551666672</v>
      </c>
      <c r="Z174" s="58">
        <f t="shared" si="97"/>
        <v>0.18230070438333335</v>
      </c>
      <c r="AA174" s="23"/>
      <c r="AB174" s="40">
        <f t="shared" si="82"/>
        <v>0.38830170009500298</v>
      </c>
      <c r="AC174" s="40">
        <f t="shared" si="90"/>
        <v>-12.43</v>
      </c>
      <c r="AD174" s="40"/>
      <c r="AE174" s="40"/>
    </row>
    <row r="175" spans="1:31" ht="15">
      <c r="A175" s="7">
        <v>1327000</v>
      </c>
      <c r="B175" s="7">
        <f t="shared" si="83"/>
        <v>-1327</v>
      </c>
      <c r="C175" s="6">
        <v>1.31367024</v>
      </c>
      <c r="E175" s="8"/>
      <c r="F175" s="25">
        <f t="shared" si="85"/>
        <v>-1239.7506795450645</v>
      </c>
      <c r="G175" s="25">
        <f t="shared" si="86"/>
        <v>-1238.9773170683834</v>
      </c>
      <c r="H175" s="26">
        <f t="shared" si="91"/>
        <v>0.81675180000000003</v>
      </c>
      <c r="I175" s="26">
        <f t="shared" si="92"/>
        <v>0.80895636650000002</v>
      </c>
      <c r="J175" s="29">
        <f t="shared" si="99"/>
        <v>0.78521090577777786</v>
      </c>
      <c r="K175" s="29">
        <f t="shared" si="94"/>
        <v>-2.3745460722222167E-2</v>
      </c>
      <c r="L175" s="58">
        <f t="shared" si="95"/>
        <v>-3.1540894222222171E-2</v>
      </c>
      <c r="M175" s="23"/>
      <c r="N175" s="40">
        <f t="shared" si="81"/>
        <v>0.44048349052498253</v>
      </c>
      <c r="O175" s="40">
        <f t="shared" si="87"/>
        <v>-5.5629999999999997</v>
      </c>
      <c r="P175" s="44"/>
      <c r="Q175" s="40"/>
      <c r="R175" s="23"/>
      <c r="T175" s="25">
        <f t="shared" si="88"/>
        <v>-706.13057063514623</v>
      </c>
      <c r="U175" s="25">
        <f t="shared" si="89"/>
        <v>-703.81048320510308</v>
      </c>
      <c r="V175" s="26">
        <f t="shared" si="84"/>
        <v>0.70409458920000001</v>
      </c>
      <c r="W175" s="26">
        <f t="shared" si="93"/>
        <v>0.70761348103333332</v>
      </c>
      <c r="X175" s="29">
        <f t="shared" si="98"/>
        <v>0.91594043168333328</v>
      </c>
      <c r="Y175" s="29">
        <f t="shared" si="96"/>
        <v>0.20832695064999995</v>
      </c>
      <c r="Z175" s="58">
        <f t="shared" si="97"/>
        <v>0.21184584248333327</v>
      </c>
      <c r="AA175" s="23"/>
      <c r="AB175" s="40">
        <f t="shared" si="82"/>
        <v>0.88980590738127474</v>
      </c>
      <c r="AC175" s="40">
        <f t="shared" si="90"/>
        <v>-12.43</v>
      </c>
      <c r="AD175" s="40"/>
      <c r="AE175" s="40"/>
    </row>
    <row r="176" spans="1:31" ht="15">
      <c r="A176" s="7">
        <v>1326000</v>
      </c>
      <c r="B176" s="7">
        <f t="shared" si="83"/>
        <v>-1326</v>
      </c>
      <c r="C176" s="6">
        <v>1.4508189330000001</v>
      </c>
      <c r="E176" s="8"/>
      <c r="F176" s="25">
        <f t="shared" si="85"/>
        <v>-1238.2039545917025</v>
      </c>
      <c r="G176" s="25">
        <f t="shared" si="86"/>
        <v>-1237.4305921150215</v>
      </c>
      <c r="H176" s="26">
        <f t="shared" si="91"/>
        <v>0.77827904650000002</v>
      </c>
      <c r="I176" s="26">
        <f t="shared" si="92"/>
        <v>0.76549325983333338</v>
      </c>
      <c r="J176" s="29">
        <f t="shared" si="99"/>
        <v>0.8013732716666665</v>
      </c>
      <c r="K176" s="29">
        <f t="shared" si="94"/>
        <v>3.5880011833333114E-2</v>
      </c>
      <c r="L176" s="58">
        <f t="shared" si="95"/>
        <v>2.3094225166666482E-2</v>
      </c>
      <c r="M176" s="23"/>
      <c r="N176" s="40">
        <f t="shared" si="81"/>
        <v>0.91449939182525741</v>
      </c>
      <c r="O176" s="40">
        <f t="shared" si="87"/>
        <v>-5.5629999999999997</v>
      </c>
      <c r="P176" s="44"/>
      <c r="Q176" s="40"/>
      <c r="R176" s="23"/>
      <c r="T176" s="25">
        <f t="shared" si="88"/>
        <v>-701.49039577506005</v>
      </c>
      <c r="U176" s="25">
        <f t="shared" si="89"/>
        <v>-699.17030834501691</v>
      </c>
      <c r="V176" s="26">
        <f t="shared" si="84"/>
        <v>0.63026543739999996</v>
      </c>
      <c r="W176" s="26">
        <f t="shared" si="93"/>
        <v>0.78826624328333328</v>
      </c>
      <c r="X176" s="29">
        <f t="shared" si="98"/>
        <v>0.85185772837777785</v>
      </c>
      <c r="Y176" s="29">
        <f t="shared" si="96"/>
        <v>6.3591485094444566E-2</v>
      </c>
      <c r="Z176" s="58">
        <f t="shared" si="97"/>
        <v>0.22159229097777788</v>
      </c>
      <c r="AA176" s="23"/>
      <c r="AB176" s="40">
        <f t="shared" si="82"/>
        <v>0.97496004151273907</v>
      </c>
      <c r="AC176" s="40">
        <f t="shared" si="90"/>
        <v>-12.43</v>
      </c>
      <c r="AD176" s="40"/>
      <c r="AE176" s="40"/>
    </row>
    <row r="177" spans="1:31" ht="15">
      <c r="A177" s="7">
        <v>1325000</v>
      </c>
      <c r="B177" s="7">
        <f t="shared" si="83"/>
        <v>-1325</v>
      </c>
      <c r="C177" s="6">
        <v>1.04290796</v>
      </c>
      <c r="E177" s="8"/>
      <c r="F177" s="25">
        <f t="shared" si="85"/>
        <v>-1236.6572296383406</v>
      </c>
      <c r="G177" s="25">
        <f t="shared" si="86"/>
        <v>-1235.8838671616595</v>
      </c>
      <c r="H177" s="26">
        <f t="shared" si="91"/>
        <v>0.701448933</v>
      </c>
      <c r="I177" s="26">
        <f t="shared" si="92"/>
        <v>0.73025165316666663</v>
      </c>
      <c r="J177" s="29">
        <f t="shared" si="99"/>
        <v>0.8178040583888887</v>
      </c>
      <c r="K177" s="29">
        <f t="shared" si="94"/>
        <v>8.7552405222222074E-2</v>
      </c>
      <c r="L177" s="58">
        <f t="shared" si="95"/>
        <v>0.1163551253888887</v>
      </c>
      <c r="M177" s="23"/>
      <c r="N177" s="40">
        <f t="shared" si="81"/>
        <v>0.96061086416191344</v>
      </c>
      <c r="O177" s="40">
        <f t="shared" si="87"/>
        <v>-5.5629999999999997</v>
      </c>
      <c r="P177" s="44"/>
      <c r="Q177" s="40"/>
      <c r="R177" s="23"/>
      <c r="T177" s="25">
        <f t="shared" si="88"/>
        <v>-696.85022091497387</v>
      </c>
      <c r="U177" s="25">
        <f t="shared" si="89"/>
        <v>-694.53013348493073</v>
      </c>
      <c r="V177" s="26">
        <f t="shared" si="84"/>
        <v>1.03043870325</v>
      </c>
      <c r="W177" s="26">
        <f t="shared" si="93"/>
        <v>0.9161515216166668</v>
      </c>
      <c r="X177" s="29">
        <f t="shared" si="98"/>
        <v>0.86367894704444437</v>
      </c>
      <c r="Y177" s="29">
        <f t="shared" si="96"/>
        <v>-5.247257457222243E-2</v>
      </c>
      <c r="Z177" s="58">
        <f t="shared" si="97"/>
        <v>-0.16675975620555561</v>
      </c>
      <c r="AA177" s="23"/>
      <c r="AB177" s="40">
        <f t="shared" si="82"/>
        <v>0.60391953674647225</v>
      </c>
      <c r="AC177" s="40">
        <f t="shared" si="90"/>
        <v>-12.43</v>
      </c>
      <c r="AD177" s="40"/>
      <c r="AE177" s="40"/>
    </row>
    <row r="178" spans="1:31" ht="15">
      <c r="A178" s="7">
        <v>1324000</v>
      </c>
      <c r="B178" s="7">
        <f t="shared" si="83"/>
        <v>-1324</v>
      </c>
      <c r="C178" s="6">
        <v>1.23379036</v>
      </c>
      <c r="E178" s="8"/>
      <c r="F178" s="25">
        <f t="shared" si="85"/>
        <v>-1235.1105046849787</v>
      </c>
      <c r="G178" s="25">
        <f t="shared" si="86"/>
        <v>-1234.3371422082976</v>
      </c>
      <c r="H178" s="26">
        <f t="shared" si="91"/>
        <v>0.71102697999999998</v>
      </c>
      <c r="I178" s="26">
        <f t="shared" si="92"/>
        <v>0.72355733533333344</v>
      </c>
      <c r="J178" s="29">
        <f t="shared" si="99"/>
        <v>0.82399939916666654</v>
      </c>
      <c r="K178" s="29">
        <f t="shared" si="94"/>
        <v>0.1004420638333331</v>
      </c>
      <c r="L178" s="58">
        <f t="shared" si="95"/>
        <v>0.11297241916666656</v>
      </c>
      <c r="M178" s="23"/>
      <c r="N178" s="40">
        <f t="shared" si="81"/>
        <v>0.55724183715671372</v>
      </c>
      <c r="O178" s="40">
        <f t="shared" si="87"/>
        <v>-5.5629999999999997</v>
      </c>
      <c r="P178" s="44"/>
      <c r="Q178" s="40"/>
      <c r="R178" s="23"/>
      <c r="T178" s="25">
        <f t="shared" si="88"/>
        <v>-692.2100460548877</v>
      </c>
      <c r="U178" s="25">
        <f t="shared" si="89"/>
        <v>-689.88995862484455</v>
      </c>
      <c r="V178" s="26">
        <f t="shared" si="84"/>
        <v>1.0877504242</v>
      </c>
      <c r="W178" s="26">
        <f t="shared" si="93"/>
        <v>0.91179723708333338</v>
      </c>
      <c r="X178" s="29">
        <f t="shared" si="98"/>
        <v>0.94535732513888904</v>
      </c>
      <c r="Y178" s="29">
        <f t="shared" si="96"/>
        <v>3.3560088055555659E-2</v>
      </c>
      <c r="Z178" s="58">
        <f t="shared" si="97"/>
        <v>-0.14239309906111097</v>
      </c>
      <c r="AA178" s="23"/>
      <c r="AB178" s="40">
        <f t="shared" si="82"/>
        <v>-4.9701631081490227E-2</v>
      </c>
      <c r="AC178" s="40">
        <f t="shared" si="90"/>
        <v>-12.43</v>
      </c>
      <c r="AD178" s="40"/>
      <c r="AE178" s="40"/>
    </row>
    <row r="179" spans="1:31" ht="15">
      <c r="A179" s="7">
        <v>1323000</v>
      </c>
      <c r="B179" s="7">
        <f t="shared" si="83"/>
        <v>-1323</v>
      </c>
      <c r="C179" s="6">
        <v>1.0689437070000001</v>
      </c>
      <c r="E179" s="8"/>
      <c r="F179" s="25">
        <f t="shared" si="85"/>
        <v>-1233.5637797316167</v>
      </c>
      <c r="G179" s="25">
        <f t="shared" si="86"/>
        <v>-1232.7904172549356</v>
      </c>
      <c r="H179" s="26">
        <f t="shared" si="91"/>
        <v>0.75819609300000002</v>
      </c>
      <c r="I179" s="26">
        <f t="shared" si="92"/>
        <v>0.7955488776666666</v>
      </c>
      <c r="J179" s="29">
        <f t="shared" si="99"/>
        <v>0.80358943255555559</v>
      </c>
      <c r="K179" s="29">
        <f t="shared" si="94"/>
        <v>8.0405548888889955E-3</v>
      </c>
      <c r="L179" s="58">
        <f t="shared" si="95"/>
        <v>4.5393339555555579E-2</v>
      </c>
      <c r="M179" s="23"/>
      <c r="N179" s="40">
        <f t="shared" si="81"/>
        <v>-0.10686683850728071</v>
      </c>
      <c r="O179" s="40">
        <f t="shared" si="87"/>
        <v>-5.5629999999999997</v>
      </c>
      <c r="P179" s="44"/>
      <c r="Q179" s="40"/>
      <c r="R179" s="23"/>
      <c r="T179" s="25">
        <f t="shared" si="88"/>
        <v>-687.56987119480152</v>
      </c>
      <c r="U179" s="25">
        <f t="shared" si="89"/>
        <v>-685.24978376475838</v>
      </c>
      <c r="V179" s="26">
        <f t="shared" si="84"/>
        <v>0.61720258379999993</v>
      </c>
      <c r="W179" s="26">
        <f t="shared" si="93"/>
        <v>0.8322270270833334</v>
      </c>
      <c r="X179" s="29">
        <f t="shared" si="98"/>
        <v>1.0504309084833332</v>
      </c>
      <c r="Y179" s="29">
        <f t="shared" si="96"/>
        <v>0.2182038813999998</v>
      </c>
      <c r="Z179" s="58">
        <f t="shared" si="97"/>
        <v>0.43322832468333328</v>
      </c>
      <c r="AA179" s="23"/>
      <c r="AB179" s="40">
        <f t="shared" si="82"/>
        <v>-0.68006685335433281</v>
      </c>
      <c r="AC179" s="40">
        <f t="shared" si="90"/>
        <v>-12.43</v>
      </c>
      <c r="AD179" s="40"/>
      <c r="AE179" s="40"/>
    </row>
    <row r="180" spans="1:31" ht="15">
      <c r="A180" s="7">
        <v>1322000</v>
      </c>
      <c r="B180" s="7">
        <f t="shared" si="83"/>
        <v>-1322</v>
      </c>
      <c r="C180" s="6">
        <v>0.99008474700000004</v>
      </c>
      <c r="E180" s="8"/>
      <c r="F180" s="25">
        <f t="shared" si="85"/>
        <v>-1232.0170547782548</v>
      </c>
      <c r="G180" s="25">
        <f t="shared" si="86"/>
        <v>-1231.2436923015737</v>
      </c>
      <c r="H180" s="26">
        <f t="shared" si="91"/>
        <v>0.91742356000000003</v>
      </c>
      <c r="I180" s="26">
        <f t="shared" si="92"/>
        <v>0.90493281999999997</v>
      </c>
      <c r="J180" s="29">
        <f t="shared" si="99"/>
        <v>0.77289341922222221</v>
      </c>
      <c r="K180" s="29">
        <f t="shared" si="94"/>
        <v>-0.13203940077777776</v>
      </c>
      <c r="L180" s="58">
        <f t="shared" si="95"/>
        <v>-0.14453014077777782</v>
      </c>
      <c r="M180" s="23"/>
      <c r="N180" s="40">
        <f t="shared" si="81"/>
        <v>-0.72097133274110703</v>
      </c>
      <c r="O180" s="40">
        <f t="shared" si="87"/>
        <v>-5.5629999999999997</v>
      </c>
      <c r="P180" s="44"/>
      <c r="Q180" s="40"/>
      <c r="R180" s="23"/>
      <c r="T180" s="25">
        <f t="shared" si="88"/>
        <v>-682.92969633471535</v>
      </c>
      <c r="U180" s="25">
        <f t="shared" si="89"/>
        <v>-680.6096089046722</v>
      </c>
      <c r="V180" s="26">
        <f t="shared" si="84"/>
        <v>0.79172807325000005</v>
      </c>
      <c r="W180" s="26">
        <f t="shared" si="93"/>
        <v>0.88445467415000001</v>
      </c>
      <c r="X180" s="29">
        <f t="shared" si="98"/>
        <v>1.1684233022833335</v>
      </c>
      <c r="Y180" s="29">
        <f t="shared" si="96"/>
        <v>0.28396862813333346</v>
      </c>
      <c r="Z180" s="58">
        <f t="shared" si="97"/>
        <v>0.37669522903333341</v>
      </c>
      <c r="AA180" s="23"/>
      <c r="AB180" s="40">
        <f t="shared" si="82"/>
        <v>-0.99222123684148578</v>
      </c>
      <c r="AC180" s="40">
        <f t="shared" si="90"/>
        <v>-12.43</v>
      </c>
      <c r="AD180" s="40"/>
      <c r="AE180" s="40"/>
    </row>
    <row r="181" spans="1:31" ht="15">
      <c r="A181" s="7">
        <v>1321000</v>
      </c>
      <c r="B181" s="7">
        <f t="shared" si="83"/>
        <v>-1321</v>
      </c>
      <c r="C181" s="6">
        <v>1.02909732</v>
      </c>
      <c r="E181" s="8"/>
      <c r="F181" s="25">
        <f t="shared" si="85"/>
        <v>-1230.4703298248928</v>
      </c>
      <c r="G181" s="25">
        <f t="shared" si="86"/>
        <v>-1229.6969673482117</v>
      </c>
      <c r="H181" s="26">
        <f t="shared" si="91"/>
        <v>1.0391788069999999</v>
      </c>
      <c r="I181" s="26">
        <f t="shared" si="92"/>
        <v>0.93948449566666659</v>
      </c>
      <c r="J181" s="29">
        <f t="shared" si="99"/>
        <v>0.7660093518333333</v>
      </c>
      <c r="K181" s="29">
        <f t="shared" si="94"/>
        <v>-0.17347514383333329</v>
      </c>
      <c r="L181" s="58">
        <f t="shared" si="95"/>
        <v>-0.27316945516666657</v>
      </c>
      <c r="M181" s="23"/>
      <c r="N181" s="40">
        <f t="shared" si="81"/>
        <v>-0.99772532768154298</v>
      </c>
      <c r="O181" s="40">
        <f t="shared" si="87"/>
        <v>-5.5629999999999997</v>
      </c>
      <c r="P181" s="44"/>
      <c r="Q181" s="40"/>
      <c r="R181" s="23"/>
      <c r="T181" s="25">
        <f t="shared" si="88"/>
        <v>-678.28952147462917</v>
      </c>
      <c r="U181" s="25">
        <f t="shared" si="89"/>
        <v>-675.96943404458602</v>
      </c>
      <c r="V181" s="26">
        <f t="shared" si="84"/>
        <v>1.2444333653999997</v>
      </c>
      <c r="W181" s="26">
        <f t="shared" si="93"/>
        <v>1.2166612573</v>
      </c>
      <c r="X181" s="29">
        <f t="shared" si="98"/>
        <v>1.3124636944055557</v>
      </c>
      <c r="Y181" s="29">
        <f t="shared" si="96"/>
        <v>9.5802437105555693E-2</v>
      </c>
      <c r="Z181" s="58">
        <f t="shared" si="97"/>
        <v>6.8030329005555945E-2</v>
      </c>
      <c r="AA181" s="23"/>
      <c r="AB181" s="40">
        <f t="shared" si="82"/>
        <v>-0.84010427629979001</v>
      </c>
      <c r="AC181" s="40">
        <f t="shared" si="90"/>
        <v>-12.43</v>
      </c>
      <c r="AD181" s="40"/>
      <c r="AE181" s="40"/>
    </row>
    <row r="182" spans="1:31" ht="15">
      <c r="A182" s="7">
        <v>1320000</v>
      </c>
      <c r="B182" s="7">
        <f t="shared" si="83"/>
        <v>-1320</v>
      </c>
      <c r="C182" s="6">
        <v>1.0023773869999999</v>
      </c>
      <c r="E182" s="8"/>
      <c r="F182" s="25">
        <f t="shared" si="85"/>
        <v>-1228.9236048715309</v>
      </c>
      <c r="G182" s="25">
        <f t="shared" si="86"/>
        <v>-1228.1502423948498</v>
      </c>
      <c r="H182" s="26">
        <f t="shared" si="91"/>
        <v>0.86185111999999997</v>
      </c>
      <c r="I182" s="26">
        <f t="shared" si="92"/>
        <v>0.84972616016666658</v>
      </c>
      <c r="J182" s="29">
        <f t="shared" si="99"/>
        <v>0.7638670273888889</v>
      </c>
      <c r="K182" s="29">
        <f t="shared" si="94"/>
        <v>-8.585913277777768E-2</v>
      </c>
      <c r="L182" s="58">
        <f t="shared" si="95"/>
        <v>-9.7984092611111073E-2</v>
      </c>
      <c r="M182" s="23"/>
      <c r="N182" s="40">
        <f t="shared" si="81"/>
        <v>-0.8076325533180061</v>
      </c>
      <c r="O182" s="40">
        <f t="shared" si="87"/>
        <v>-5.5629999999999997</v>
      </c>
      <c r="P182" s="44"/>
      <c r="Q182" s="40"/>
      <c r="R182" s="23"/>
      <c r="T182" s="25">
        <f t="shared" si="88"/>
        <v>-673.64934661454299</v>
      </c>
      <c r="U182" s="25">
        <f t="shared" si="89"/>
        <v>-671.32925918449985</v>
      </c>
      <c r="V182" s="26">
        <f t="shared" si="84"/>
        <v>1.6138223332500001</v>
      </c>
      <c r="W182" s="26">
        <f t="shared" si="93"/>
        <v>1.5307994550833335</v>
      </c>
      <c r="X182" s="29">
        <f t="shared" si="98"/>
        <v>1.385589788111111</v>
      </c>
      <c r="Y182" s="29">
        <f t="shared" si="96"/>
        <v>-0.14520966697222248</v>
      </c>
      <c r="Z182" s="58">
        <f t="shared" si="97"/>
        <v>-0.22823254513888913</v>
      </c>
      <c r="AA182" s="23"/>
      <c r="AB182" s="40">
        <f t="shared" si="82"/>
        <v>-0.29489318815838916</v>
      </c>
      <c r="AC182" s="40">
        <f t="shared" si="90"/>
        <v>-12.43</v>
      </c>
      <c r="AD182" s="40"/>
      <c r="AE182" s="40"/>
    </row>
    <row r="183" spans="1:31" ht="15">
      <c r="A183" s="7">
        <v>1319000</v>
      </c>
      <c r="B183" s="7">
        <f t="shared" si="83"/>
        <v>-1319</v>
      </c>
      <c r="C183" s="6">
        <v>1.066039427</v>
      </c>
      <c r="E183" s="8"/>
      <c r="F183" s="25">
        <f t="shared" si="85"/>
        <v>-1227.3768799181689</v>
      </c>
      <c r="G183" s="25">
        <f t="shared" si="86"/>
        <v>-1226.6035174414878</v>
      </c>
      <c r="H183" s="26">
        <f t="shared" si="91"/>
        <v>0.6481485535</v>
      </c>
      <c r="I183" s="26">
        <f t="shared" si="92"/>
        <v>0.68349578449999993</v>
      </c>
      <c r="J183" s="29">
        <f t="shared" si="99"/>
        <v>0.77714378588888899</v>
      </c>
      <c r="K183" s="29">
        <f t="shared" si="94"/>
        <v>9.3648001388889068E-2</v>
      </c>
      <c r="L183" s="58">
        <f t="shared" si="95"/>
        <v>0.12899523238888899</v>
      </c>
      <c r="M183" s="23"/>
      <c r="N183" s="40">
        <f t="shared" si="81"/>
        <v>-0.23963953142097316</v>
      </c>
      <c r="O183" s="40">
        <f t="shared" si="87"/>
        <v>-5.5629999999999997</v>
      </c>
      <c r="P183" s="44"/>
      <c r="Q183" s="40"/>
      <c r="R183" s="23"/>
      <c r="T183" s="25">
        <f t="shared" si="88"/>
        <v>-669.00917175445682</v>
      </c>
      <c r="U183" s="25">
        <f t="shared" si="89"/>
        <v>-666.68908432441367</v>
      </c>
      <c r="V183" s="26">
        <f t="shared" si="84"/>
        <v>1.7341426665999999</v>
      </c>
      <c r="W183" s="26">
        <f t="shared" si="93"/>
        <v>1.7046637110833334</v>
      </c>
      <c r="X183" s="29">
        <f t="shared" si="98"/>
        <v>1.4258000817111112</v>
      </c>
      <c r="Y183" s="29">
        <f t="shared" si="96"/>
        <v>-0.2788636293722222</v>
      </c>
      <c r="Z183" s="58">
        <f t="shared" si="97"/>
        <v>-0.30834258488888877</v>
      </c>
      <c r="AA183" s="23"/>
      <c r="AB183" s="40">
        <f t="shared" si="82"/>
        <v>0.38830170009503551</v>
      </c>
      <c r="AC183" s="40">
        <f t="shared" si="90"/>
        <v>-12.43</v>
      </c>
      <c r="AD183" s="40"/>
      <c r="AE183" s="40"/>
    </row>
    <row r="184" spans="1:31" ht="15">
      <c r="A184" s="7">
        <v>1318000</v>
      </c>
      <c r="B184" s="7">
        <f t="shared" si="83"/>
        <v>-1318</v>
      </c>
      <c r="C184" s="6">
        <v>1.064428307</v>
      </c>
      <c r="E184" s="8"/>
      <c r="F184" s="25">
        <f t="shared" si="85"/>
        <v>-1225.830154964807</v>
      </c>
      <c r="G184" s="25">
        <f t="shared" si="86"/>
        <v>-1225.0567924881259</v>
      </c>
      <c r="H184" s="26">
        <f t="shared" si="91"/>
        <v>0.54048768000000003</v>
      </c>
      <c r="I184" s="26">
        <f t="shared" si="92"/>
        <v>0.63498622449999997</v>
      </c>
      <c r="J184" s="29">
        <f t="shared" si="99"/>
        <v>0.7757013547777778</v>
      </c>
      <c r="K184" s="29">
        <f t="shared" si="94"/>
        <v>0.14071513027777782</v>
      </c>
      <c r="L184" s="58">
        <f t="shared" si="95"/>
        <v>0.23521367477777777</v>
      </c>
      <c r="M184" s="23"/>
      <c r="N184" s="40">
        <f t="shared" si="81"/>
        <v>0.44048349052465696</v>
      </c>
      <c r="O184" s="40">
        <f t="shared" si="87"/>
        <v>-5.5629999999999997</v>
      </c>
      <c r="P184" s="44"/>
      <c r="Q184" s="40"/>
      <c r="R184" s="23"/>
      <c r="T184" s="25">
        <f t="shared" si="88"/>
        <v>-664.36899689437064</v>
      </c>
      <c r="U184" s="25">
        <f t="shared" si="89"/>
        <v>-662.04890946432749</v>
      </c>
      <c r="V184" s="26">
        <f t="shared" si="84"/>
        <v>1.7660261334</v>
      </c>
      <c r="W184" s="26">
        <f t="shared" si="93"/>
        <v>1.8089325888333334</v>
      </c>
      <c r="X184" s="29">
        <f t="shared" si="98"/>
        <v>1.5111085583166668</v>
      </c>
      <c r="Y184" s="29">
        <f t="shared" si="96"/>
        <v>-0.29782403051666662</v>
      </c>
      <c r="Z184" s="58">
        <f t="shared" si="97"/>
        <v>-0.25491757508333324</v>
      </c>
      <c r="AA184" s="23"/>
      <c r="AB184" s="40">
        <f t="shared" si="82"/>
        <v>0.88980590738130383</v>
      </c>
      <c r="AC184" s="40">
        <f t="shared" si="90"/>
        <v>-12.43</v>
      </c>
      <c r="AD184" s="40"/>
      <c r="AE184" s="40"/>
    </row>
    <row r="185" spans="1:31" ht="15">
      <c r="A185" s="7">
        <v>1317000</v>
      </c>
      <c r="B185" s="7">
        <f t="shared" si="83"/>
        <v>-1317</v>
      </c>
      <c r="C185" s="6">
        <v>1.11872112</v>
      </c>
      <c r="E185" s="8"/>
      <c r="F185" s="25">
        <f t="shared" si="85"/>
        <v>-1224.283430011445</v>
      </c>
      <c r="G185" s="25">
        <f t="shared" si="86"/>
        <v>-1223.5100675347639</v>
      </c>
      <c r="H185" s="26">
        <f t="shared" si="91"/>
        <v>0.71632244</v>
      </c>
      <c r="I185" s="26">
        <f t="shared" si="92"/>
        <v>0.64632604433333329</v>
      </c>
      <c r="J185" s="29">
        <f t="shared" si="99"/>
        <v>0.71859750811111089</v>
      </c>
      <c r="K185" s="29">
        <f t="shared" si="94"/>
        <v>7.22714637777776E-2</v>
      </c>
      <c r="L185" s="58">
        <f t="shared" si="95"/>
        <v>2.2750681111108895E-3</v>
      </c>
      <c r="M185" s="23"/>
      <c r="N185" s="40">
        <f t="shared" si="81"/>
        <v>0.91449939182506468</v>
      </c>
      <c r="O185" s="40">
        <f t="shared" si="87"/>
        <v>-5.5629999999999997</v>
      </c>
      <c r="P185" s="44"/>
      <c r="Q185" s="40"/>
      <c r="R185" s="23"/>
      <c r="T185" s="25">
        <f t="shared" si="88"/>
        <v>-659.72882203428446</v>
      </c>
      <c r="U185" s="25">
        <f t="shared" si="89"/>
        <v>-657.40873460424132</v>
      </c>
      <c r="V185" s="26">
        <f t="shared" si="84"/>
        <v>1.9266289665</v>
      </c>
      <c r="W185" s="26">
        <f t="shared" si="93"/>
        <v>1.7937428821666668</v>
      </c>
      <c r="X185" s="29">
        <f t="shared" si="98"/>
        <v>1.5390074536000002</v>
      </c>
      <c r="Y185" s="29">
        <f t="shared" si="96"/>
        <v>-0.25473542856666653</v>
      </c>
      <c r="Z185" s="58">
        <f t="shared" si="97"/>
        <v>-0.3876215128999998</v>
      </c>
      <c r="AA185" s="23"/>
      <c r="AB185" s="40">
        <f t="shared" si="82"/>
        <v>0.97496004151273119</v>
      </c>
      <c r="AC185" s="40">
        <f t="shared" si="90"/>
        <v>-12.43</v>
      </c>
      <c r="AD185" s="40"/>
      <c r="AE185" s="40"/>
    </row>
    <row r="186" spans="1:31" ht="15">
      <c r="A186" s="7">
        <v>1316000</v>
      </c>
      <c r="B186" s="7">
        <f t="shared" si="83"/>
        <v>-1316</v>
      </c>
      <c r="C186" s="6">
        <v>1.196224867</v>
      </c>
      <c r="E186" s="8"/>
      <c r="F186" s="25">
        <f t="shared" si="85"/>
        <v>-1222.7367050580831</v>
      </c>
      <c r="G186" s="25">
        <f t="shared" si="86"/>
        <v>-1221.963342581402</v>
      </c>
      <c r="H186" s="26">
        <f t="shared" si="91"/>
        <v>0.68216801299999996</v>
      </c>
      <c r="I186" s="26">
        <f t="shared" si="92"/>
        <v>0.74300275316666664</v>
      </c>
      <c r="J186" s="29">
        <f t="shared" si="99"/>
        <v>0.65974764211111103</v>
      </c>
      <c r="K186" s="29">
        <f t="shared" si="94"/>
        <v>-8.3255111055555608E-2</v>
      </c>
      <c r="L186" s="58">
        <f t="shared" si="95"/>
        <v>-2.242037088888893E-2</v>
      </c>
      <c r="M186" s="23"/>
      <c r="N186" s="40">
        <f t="shared" si="81"/>
        <v>0.96061086416201424</v>
      </c>
      <c r="O186" s="40">
        <f t="shared" si="87"/>
        <v>-5.5629999999999997</v>
      </c>
      <c r="P186" s="44"/>
      <c r="Q186" s="40"/>
      <c r="R186" s="23"/>
      <c r="T186" s="25">
        <f t="shared" si="88"/>
        <v>-655.08864717419829</v>
      </c>
      <c r="U186" s="25">
        <f t="shared" si="89"/>
        <v>-652.76855974415514</v>
      </c>
      <c r="V186" s="26">
        <f t="shared" si="84"/>
        <v>1.6885735466</v>
      </c>
      <c r="W186" s="26">
        <f t="shared" si="93"/>
        <v>1.6882818599</v>
      </c>
      <c r="X186" s="29">
        <f t="shared" si="98"/>
        <v>1.5096250272222222</v>
      </c>
      <c r="Y186" s="29">
        <f t="shared" si="96"/>
        <v>-0.17865683267777777</v>
      </c>
      <c r="Z186" s="58">
        <f t="shared" si="97"/>
        <v>-0.17894851937777778</v>
      </c>
      <c r="AA186" s="23"/>
      <c r="AB186" s="40">
        <f t="shared" si="82"/>
        <v>0.60391953674644416</v>
      </c>
      <c r="AC186" s="40">
        <f t="shared" si="90"/>
        <v>-12.43</v>
      </c>
      <c r="AD186" s="40"/>
      <c r="AE186" s="40"/>
    </row>
    <row r="187" spans="1:31" ht="15">
      <c r="A187" s="7">
        <v>1315000</v>
      </c>
      <c r="B187" s="7">
        <f t="shared" si="83"/>
        <v>-1315</v>
      </c>
      <c r="C187" s="6">
        <v>1.2465550000000001</v>
      </c>
      <c r="E187" s="8"/>
      <c r="F187" s="25">
        <f t="shared" si="85"/>
        <v>-1221.1899801047211</v>
      </c>
      <c r="G187" s="25">
        <f t="shared" si="86"/>
        <v>-1220.4166176280401</v>
      </c>
      <c r="H187" s="26">
        <f t="shared" si="91"/>
        <v>0.83051780650000007</v>
      </c>
      <c r="I187" s="26">
        <f t="shared" si="92"/>
        <v>0.75263334416666672</v>
      </c>
      <c r="J187" s="29">
        <f t="shared" si="99"/>
        <v>0.61830669399999993</v>
      </c>
      <c r="K187" s="29">
        <f t="shared" si="94"/>
        <v>-0.13432665016666678</v>
      </c>
      <c r="L187" s="58">
        <f t="shared" si="95"/>
        <v>-0.21221111250000013</v>
      </c>
      <c r="M187" s="23"/>
      <c r="N187" s="40">
        <f t="shared" si="81"/>
        <v>0.55724183715701481</v>
      </c>
      <c r="O187" s="40">
        <f t="shared" si="87"/>
        <v>-5.5629999999999997</v>
      </c>
      <c r="P187" s="44"/>
      <c r="Q187" s="40"/>
      <c r="R187" s="23"/>
      <c r="T187" s="25">
        <f t="shared" si="88"/>
        <v>-650.44847231411211</v>
      </c>
      <c r="U187" s="25">
        <f t="shared" si="89"/>
        <v>-648.12838488406896</v>
      </c>
      <c r="V187" s="26">
        <f t="shared" si="84"/>
        <v>1.4496430665999998</v>
      </c>
      <c r="W187" s="26">
        <f t="shared" si="93"/>
        <v>1.5077318288166666</v>
      </c>
      <c r="X187" s="29">
        <f t="shared" si="98"/>
        <v>1.454362095</v>
      </c>
      <c r="Y187" s="29">
        <f t="shared" si="96"/>
        <v>-5.3369733816666542E-2</v>
      </c>
      <c r="Z187" s="58">
        <f t="shared" si="97"/>
        <v>4.7190284000002691E-3</v>
      </c>
      <c r="AA187" s="23"/>
      <c r="AB187" s="40">
        <f t="shared" si="82"/>
        <v>-4.970163108152547E-2</v>
      </c>
      <c r="AC187" s="40">
        <f t="shared" si="90"/>
        <v>-12.43</v>
      </c>
      <c r="AD187" s="40"/>
      <c r="AE187" s="40"/>
    </row>
    <row r="188" spans="1:31" ht="15">
      <c r="A188" s="7">
        <v>1314000</v>
      </c>
      <c r="B188" s="7">
        <f t="shared" si="83"/>
        <v>-1314</v>
      </c>
      <c r="C188" s="6">
        <v>1.1477533600000001</v>
      </c>
      <c r="E188" s="8"/>
      <c r="F188" s="25">
        <f t="shared" si="85"/>
        <v>-1219.6432551513592</v>
      </c>
      <c r="G188" s="25">
        <f t="shared" si="86"/>
        <v>-1218.8698926746781</v>
      </c>
      <c r="H188" s="26">
        <f t="shared" si="91"/>
        <v>0.74521421300000001</v>
      </c>
      <c r="I188" s="26">
        <f t="shared" si="92"/>
        <v>0.65974031983333337</v>
      </c>
      <c r="J188" s="29">
        <f t="shared" si="99"/>
        <v>0.58604625100000007</v>
      </c>
      <c r="K188" s="29">
        <f t="shared" si="94"/>
        <v>-7.3694068833333293E-2</v>
      </c>
      <c r="L188" s="58">
        <f t="shared" si="95"/>
        <v>-0.15916796199999994</v>
      </c>
      <c r="M188" s="23"/>
      <c r="N188" s="40">
        <f t="shared" si="81"/>
        <v>-0.10686683850692016</v>
      </c>
      <c r="O188" s="40">
        <f t="shared" si="87"/>
        <v>-5.5629999999999997</v>
      </c>
      <c r="P188" s="44"/>
      <c r="Q188" s="40"/>
      <c r="R188" s="23"/>
      <c r="T188" s="25">
        <f t="shared" si="88"/>
        <v>-645.80829745402593</v>
      </c>
      <c r="U188" s="25">
        <f t="shared" si="89"/>
        <v>-643.48821002398279</v>
      </c>
      <c r="V188" s="26">
        <f t="shared" si="84"/>
        <v>1.3849788732499999</v>
      </c>
      <c r="W188" s="26">
        <f t="shared" si="93"/>
        <v>1.29248002355</v>
      </c>
      <c r="X188" s="29">
        <f t="shared" si="98"/>
        <v>1.4188825584222222</v>
      </c>
      <c r="Y188" s="29">
        <f t="shared" si="96"/>
        <v>0.12640253487222219</v>
      </c>
      <c r="Z188" s="58">
        <f t="shared" si="97"/>
        <v>3.3903685172222309E-2</v>
      </c>
      <c r="AA188" s="23"/>
      <c r="AB188" s="40">
        <f t="shared" si="82"/>
        <v>-0.68006685335435868</v>
      </c>
      <c r="AC188" s="40">
        <f t="shared" si="90"/>
        <v>-12.43</v>
      </c>
      <c r="AD188" s="40"/>
      <c r="AE188" s="40"/>
    </row>
    <row r="189" spans="1:31" ht="15">
      <c r="A189" s="7">
        <v>1313000</v>
      </c>
      <c r="B189" s="7">
        <f t="shared" si="83"/>
        <v>-1313</v>
      </c>
      <c r="C189" s="6">
        <v>1.1052004</v>
      </c>
      <c r="E189" s="8"/>
      <c r="F189" s="25">
        <f t="shared" si="85"/>
        <v>-1218.0965301979973</v>
      </c>
      <c r="G189" s="25">
        <f t="shared" si="86"/>
        <v>-1217.3231677213162</v>
      </c>
      <c r="H189" s="26">
        <f t="shared" si="91"/>
        <v>0.40348894000000002</v>
      </c>
      <c r="I189" s="26">
        <f t="shared" si="92"/>
        <v>0.55274438866666664</v>
      </c>
      <c r="J189" s="29">
        <f t="shared" si="99"/>
        <v>0.56999813244444453</v>
      </c>
      <c r="K189" s="29">
        <f t="shared" si="94"/>
        <v>1.7253743777777886E-2</v>
      </c>
      <c r="L189" s="58">
        <f t="shared" si="95"/>
        <v>0.16650919244444451</v>
      </c>
      <c r="M189" s="23"/>
      <c r="N189" s="40">
        <f t="shared" si="81"/>
        <v>-0.72097133274077696</v>
      </c>
      <c r="O189" s="40">
        <f t="shared" si="87"/>
        <v>-5.5629999999999997</v>
      </c>
      <c r="P189" s="44"/>
      <c r="Q189" s="40"/>
      <c r="R189" s="23"/>
      <c r="T189" s="25">
        <f t="shared" si="88"/>
        <v>-641.16812259393976</v>
      </c>
      <c r="U189" s="25">
        <f t="shared" si="89"/>
        <v>-638.84803516389661</v>
      </c>
      <c r="V189" s="26">
        <f t="shared" si="84"/>
        <v>1.0428181308000002</v>
      </c>
      <c r="W189" s="26">
        <f t="shared" si="93"/>
        <v>1.1359295106833336</v>
      </c>
      <c r="X189" s="29">
        <f t="shared" si="98"/>
        <v>1.3415863468666667</v>
      </c>
      <c r="Y189" s="29">
        <f t="shared" si="96"/>
        <v>0.20565683618333308</v>
      </c>
      <c r="Z189" s="58">
        <f t="shared" si="97"/>
        <v>0.29876821606666648</v>
      </c>
      <c r="AA189" s="23"/>
      <c r="AB189" s="40">
        <f t="shared" si="82"/>
        <v>-0.99222123684149188</v>
      </c>
      <c r="AC189" s="40">
        <f t="shared" si="90"/>
        <v>-12.43</v>
      </c>
      <c r="AD189" s="40"/>
      <c r="AE189" s="40"/>
    </row>
    <row r="190" spans="1:31" ht="15">
      <c r="A190" s="7">
        <v>1312000</v>
      </c>
      <c r="B190" s="7">
        <f t="shared" si="83"/>
        <v>-1312</v>
      </c>
      <c r="C190" s="6">
        <v>1.082062627</v>
      </c>
      <c r="E190" s="8"/>
      <c r="F190" s="25">
        <f t="shared" si="85"/>
        <v>-1216.5498052446353</v>
      </c>
      <c r="G190" s="25">
        <f t="shared" si="86"/>
        <v>-1215.7764427679542</v>
      </c>
      <c r="H190" s="26">
        <f t="shared" si="91"/>
        <v>0.509530013</v>
      </c>
      <c r="I190" s="26">
        <f t="shared" si="92"/>
        <v>0.46730051333333328</v>
      </c>
      <c r="J190" s="29">
        <f t="shared" si="99"/>
        <v>0.50007335555555565</v>
      </c>
      <c r="K190" s="29">
        <f t="shared" si="94"/>
        <v>3.2772842222222376E-2</v>
      </c>
      <c r="L190" s="58">
        <f t="shared" si="95"/>
        <v>-9.4566574444443496E-3</v>
      </c>
      <c r="M190" s="23"/>
      <c r="N190" s="40">
        <f t="shared" si="81"/>
        <v>-0.99772532768151856</v>
      </c>
      <c r="O190" s="40">
        <f t="shared" si="87"/>
        <v>-5.5629999999999997</v>
      </c>
      <c r="P190" s="44"/>
      <c r="Q190" s="40"/>
      <c r="R190" s="23"/>
      <c r="T190" s="25">
        <f t="shared" si="88"/>
        <v>-636.52794773385358</v>
      </c>
      <c r="U190" s="25">
        <f t="shared" si="89"/>
        <v>-634.20786030381043</v>
      </c>
      <c r="V190" s="26">
        <f t="shared" si="84"/>
        <v>0.979991528</v>
      </c>
      <c r="W190" s="26">
        <f t="shared" si="93"/>
        <v>1.0464218673500001</v>
      </c>
      <c r="X190" s="29">
        <f t="shared" si="98"/>
        <v>1.2091771039222223</v>
      </c>
      <c r="Y190" s="29">
        <f t="shared" si="96"/>
        <v>0.16275523657222224</v>
      </c>
      <c r="Z190" s="58">
        <f t="shared" si="97"/>
        <v>0.22918557592222233</v>
      </c>
      <c r="AA190" s="23"/>
      <c r="AB190" s="40">
        <f t="shared" si="82"/>
        <v>-0.84010427629976314</v>
      </c>
      <c r="AC190" s="40">
        <f t="shared" si="90"/>
        <v>-12.43</v>
      </c>
      <c r="AD190" s="40"/>
      <c r="AE190" s="40"/>
    </row>
    <row r="191" spans="1:31" ht="15">
      <c r="A191" s="7">
        <v>1311000</v>
      </c>
      <c r="B191" s="7">
        <f t="shared" si="83"/>
        <v>-1311</v>
      </c>
      <c r="C191" s="6">
        <v>0.99009113299999996</v>
      </c>
      <c r="E191" s="8"/>
      <c r="F191" s="25">
        <f t="shared" si="85"/>
        <v>-1215.0030802912734</v>
      </c>
      <c r="G191" s="25">
        <f t="shared" si="86"/>
        <v>-1214.2297178145923</v>
      </c>
      <c r="H191" s="26">
        <f t="shared" si="91"/>
        <v>0.48888258699999998</v>
      </c>
      <c r="I191" s="26">
        <f t="shared" si="92"/>
        <v>0.45207238883333334</v>
      </c>
      <c r="J191" s="29">
        <f t="shared" si="99"/>
        <v>0.4242769096839733</v>
      </c>
      <c r="K191" s="29">
        <f t="shared" si="94"/>
        <v>-2.7795479149360036E-2</v>
      </c>
      <c r="L191" s="58">
        <f t="shared" si="95"/>
        <v>-6.4605677316026677E-2</v>
      </c>
      <c r="M191" s="23"/>
      <c r="N191" s="40">
        <f t="shared" si="81"/>
        <v>-0.80763255331821993</v>
      </c>
      <c r="O191" s="40">
        <f t="shared" si="87"/>
        <v>-5.5629999999999997</v>
      </c>
      <c r="P191" s="44"/>
      <c r="Q191" s="40"/>
      <c r="R191" s="23"/>
      <c r="T191" s="25">
        <f t="shared" si="88"/>
        <v>-631.8877728737674</v>
      </c>
      <c r="U191" s="25">
        <f t="shared" si="89"/>
        <v>-629.56768544372426</v>
      </c>
      <c r="V191" s="26">
        <f t="shared" si="84"/>
        <v>1.1164559432500001</v>
      </c>
      <c r="W191" s="26">
        <f t="shared" si="93"/>
        <v>1.1704247695500001</v>
      </c>
      <c r="X191" s="29">
        <f t="shared" si="98"/>
        <v>1.1117593451222223</v>
      </c>
      <c r="Y191" s="29">
        <f t="shared" si="96"/>
        <v>-5.8665424427777779E-2</v>
      </c>
      <c r="Z191" s="58">
        <f t="shared" si="97"/>
        <v>-4.6965981277777846E-3</v>
      </c>
      <c r="AA191" s="23"/>
      <c r="AB191" s="40">
        <f t="shared" si="82"/>
        <v>-0.29489318815835547</v>
      </c>
      <c r="AC191" s="40">
        <f t="shared" si="90"/>
        <v>-12.43</v>
      </c>
      <c r="AD191" s="40"/>
      <c r="AE191" s="40"/>
    </row>
    <row r="192" spans="1:31" ht="15">
      <c r="A192" s="7">
        <v>1310000</v>
      </c>
      <c r="B192" s="7">
        <f t="shared" si="83"/>
        <v>-1310</v>
      </c>
      <c r="C192" s="6">
        <v>1.001273453</v>
      </c>
      <c r="E192" s="8"/>
      <c r="F192" s="25">
        <f t="shared" si="85"/>
        <v>-1213.4563553379114</v>
      </c>
      <c r="G192" s="25">
        <f t="shared" si="86"/>
        <v>-1212.6829928612303</v>
      </c>
      <c r="H192" s="26">
        <f t="shared" si="91"/>
        <v>0.35780456650000003</v>
      </c>
      <c r="I192" s="26">
        <f t="shared" si="92"/>
        <v>0.41424725550000002</v>
      </c>
      <c r="J192" s="29">
        <f t="shared" si="99"/>
        <v>0.33644542035063996</v>
      </c>
      <c r="K192" s="29">
        <f t="shared" si="94"/>
        <v>-7.7801835149360066E-2</v>
      </c>
      <c r="L192" s="58">
        <f t="shared" si="95"/>
        <v>-2.1359146149360075E-2</v>
      </c>
      <c r="M192" s="23"/>
      <c r="N192" s="40">
        <f t="shared" si="81"/>
        <v>-0.23963953142132521</v>
      </c>
      <c r="O192" s="40">
        <f t="shared" si="87"/>
        <v>-5.5629999999999997</v>
      </c>
      <c r="P192" s="44"/>
      <c r="Q192" s="40"/>
      <c r="R192" s="23"/>
      <c r="T192" s="25">
        <f t="shared" si="88"/>
        <v>-627.24759801368123</v>
      </c>
      <c r="U192" s="25">
        <f t="shared" si="89"/>
        <v>-624.92751058363808</v>
      </c>
      <c r="V192" s="26">
        <f t="shared" si="84"/>
        <v>1.4148268374000001</v>
      </c>
      <c r="W192" s="26">
        <f t="shared" si="93"/>
        <v>1.2005476700166666</v>
      </c>
      <c r="X192" s="29">
        <f t="shared" si="98"/>
        <v>1.0866505269722224</v>
      </c>
      <c r="Y192" s="29">
        <f t="shared" si="96"/>
        <v>-0.1138971430444442</v>
      </c>
      <c r="Z192" s="58">
        <f t="shared" si="97"/>
        <v>-0.32817631042777773</v>
      </c>
      <c r="AA192" s="23"/>
      <c r="AB192" s="40">
        <f t="shared" si="82"/>
        <v>0.38830170009506798</v>
      </c>
      <c r="AC192" s="40">
        <f t="shared" si="90"/>
        <v>-12.43</v>
      </c>
      <c r="AD192" s="40"/>
      <c r="AE192" s="40"/>
    </row>
    <row r="193" spans="1:31" ht="15">
      <c r="A193" s="7">
        <v>1309000</v>
      </c>
      <c r="B193" s="7">
        <f t="shared" si="83"/>
        <v>-1309</v>
      </c>
      <c r="C193" s="6">
        <v>1.0614227599999999</v>
      </c>
      <c r="E193" s="8"/>
      <c r="F193" s="25">
        <f t="shared" si="85"/>
        <v>-1211.9096303845495</v>
      </c>
      <c r="G193" s="25">
        <f t="shared" si="86"/>
        <v>-1211.1362679078684</v>
      </c>
      <c r="H193" s="26">
        <f t="shared" si="91"/>
        <v>0.396054613</v>
      </c>
      <c r="I193" s="26">
        <f t="shared" si="92"/>
        <v>0.28028620916666669</v>
      </c>
      <c r="J193" s="29">
        <f t="shared" si="99"/>
        <v>0.25717348657286215</v>
      </c>
      <c r="K193" s="29">
        <f t="shared" si="94"/>
        <v>-2.3112722593804536E-2</v>
      </c>
      <c r="L193" s="58">
        <f t="shared" si="95"/>
        <v>-0.13888112642713785</v>
      </c>
      <c r="M193" s="23"/>
      <c r="N193" s="40">
        <f t="shared" si="81"/>
        <v>0.44048349052422936</v>
      </c>
      <c r="O193" s="40">
        <f t="shared" si="87"/>
        <v>-5.5629999999999997</v>
      </c>
      <c r="P193" s="44"/>
      <c r="Q193" s="40"/>
      <c r="R193" s="23"/>
      <c r="T193" s="25">
        <f t="shared" si="88"/>
        <v>-622.60742315359505</v>
      </c>
      <c r="U193" s="25">
        <f t="shared" si="89"/>
        <v>-620.28733572355191</v>
      </c>
      <c r="V193" s="26">
        <f t="shared" si="84"/>
        <v>1.0703602293999999</v>
      </c>
      <c r="W193" s="26">
        <f t="shared" si="93"/>
        <v>1.0733776155999999</v>
      </c>
      <c r="X193" s="29">
        <f t="shared" si="98"/>
        <v>1.0721579164333335</v>
      </c>
      <c r="Y193" s="29">
        <f t="shared" si="96"/>
        <v>-1.2196991666664214E-3</v>
      </c>
      <c r="Z193" s="58">
        <f t="shared" si="97"/>
        <v>1.7976870333336059E-3</v>
      </c>
      <c r="AA193" s="23"/>
      <c r="AB193" s="40">
        <f t="shared" si="82"/>
        <v>0.88980590738131993</v>
      </c>
      <c r="AC193" s="40">
        <f t="shared" si="90"/>
        <v>-12.43</v>
      </c>
      <c r="AD193" s="40"/>
      <c r="AE193" s="40"/>
    </row>
    <row r="194" spans="1:31" ht="15">
      <c r="A194" s="7">
        <v>1308000</v>
      </c>
      <c r="B194" s="7">
        <f t="shared" si="83"/>
        <v>-1308</v>
      </c>
      <c r="C194" s="6">
        <v>1.0700728399999999</v>
      </c>
      <c r="E194" s="8"/>
      <c r="F194" s="25">
        <f t="shared" si="85"/>
        <v>-1210.3629054311875</v>
      </c>
      <c r="G194" s="25">
        <f t="shared" si="86"/>
        <v>-1209.5895429545064</v>
      </c>
      <c r="H194" s="26">
        <f t="shared" si="91"/>
        <v>8.6999448000000007E-2</v>
      </c>
      <c r="I194" s="26">
        <f t="shared" si="92"/>
        <v>0.16101802038525334</v>
      </c>
      <c r="J194" s="29">
        <f t="shared" si="99"/>
        <v>0.22047449590619558</v>
      </c>
      <c r="K194" s="29">
        <f t="shared" si="94"/>
        <v>5.9456475520942242E-2</v>
      </c>
      <c r="L194" s="58">
        <f t="shared" si="95"/>
        <v>0.13347504790619558</v>
      </c>
      <c r="M194" s="23"/>
      <c r="N194" s="40">
        <f t="shared" ref="N194:N257" si="100" xml:space="preserve"> SIN((2*PI()*(G194+O194)/13.9205245802584) + 2.989911921)</f>
        <v>0.91449939182491791</v>
      </c>
      <c r="O194" s="40">
        <f t="shared" si="87"/>
        <v>-5.5629999999999997</v>
      </c>
      <c r="P194" s="44"/>
      <c r="Q194" s="40"/>
      <c r="R194" s="23"/>
      <c r="T194" s="25">
        <f t="shared" si="88"/>
        <v>-617.96724829350887</v>
      </c>
      <c r="U194" s="25">
        <f t="shared" si="89"/>
        <v>-615.64716086346573</v>
      </c>
      <c r="V194" s="26">
        <f t="shared" si="84"/>
        <v>0.73494577999999999</v>
      </c>
      <c r="W194" s="26">
        <f t="shared" si="93"/>
        <v>0.87237324226666646</v>
      </c>
      <c r="X194" s="29">
        <f t="shared" si="98"/>
        <v>1.0540749993888889</v>
      </c>
      <c r="Y194" s="29">
        <f t="shared" si="96"/>
        <v>0.18170175712222247</v>
      </c>
      <c r="Z194" s="58">
        <f t="shared" si="97"/>
        <v>0.31912921938888894</v>
      </c>
      <c r="AA194" s="23"/>
      <c r="AB194" s="40">
        <f t="shared" ref="AB194:AB257" si="101" xml:space="preserve"> SIN((2*PI()*(U194+AC194)/41.7615737407753) + 2.043834879)</f>
        <v>0.9749600415127202</v>
      </c>
      <c r="AC194" s="40">
        <f t="shared" si="90"/>
        <v>-12.43</v>
      </c>
      <c r="AD194" s="40"/>
      <c r="AE194" s="40"/>
    </row>
    <row r="195" spans="1:31" ht="15">
      <c r="A195" s="7">
        <v>1307000</v>
      </c>
      <c r="B195" s="7">
        <f t="shared" ref="B195:B258" si="102">-A195/1000</f>
        <v>-1307</v>
      </c>
      <c r="C195" s="6">
        <v>0.82993110699999995</v>
      </c>
      <c r="E195" s="8"/>
      <c r="F195" s="25">
        <f t="shared" si="85"/>
        <v>-1208.8161804778256</v>
      </c>
      <c r="G195" s="25">
        <f t="shared" si="86"/>
        <v>-1208.0428180011445</v>
      </c>
      <c r="H195" s="26">
        <f t="shared" si="91"/>
        <v>1.5575999999999999E-10</v>
      </c>
      <c r="I195" s="26">
        <f t="shared" si="92"/>
        <v>4.2344616885253338E-2</v>
      </c>
      <c r="J195" s="29">
        <f t="shared" si="99"/>
        <v>0.17801954546175114</v>
      </c>
      <c r="K195" s="29">
        <f t="shared" si="94"/>
        <v>0.13567492857649779</v>
      </c>
      <c r="L195" s="58">
        <f t="shared" si="95"/>
        <v>0.17801954530599115</v>
      </c>
      <c r="M195" s="23"/>
      <c r="N195" s="40">
        <f t="shared" si="100"/>
        <v>0.96061086416211505</v>
      </c>
      <c r="O195" s="40">
        <f t="shared" si="87"/>
        <v>-5.5629999999999997</v>
      </c>
      <c r="P195" s="44"/>
      <c r="Q195" s="40"/>
      <c r="R195" s="23"/>
      <c r="T195" s="25">
        <f t="shared" si="88"/>
        <v>-613.3270734334227</v>
      </c>
      <c r="U195" s="25">
        <f t="shared" si="89"/>
        <v>-611.00698600337955</v>
      </c>
      <c r="V195" s="26">
        <f t="shared" ref="V195:V258" si="103">AVERAGEIFS(VADM,KyrBP,"&gt;"&amp;T195,KyrBP,"&lt;="&amp;T196)</f>
        <v>0.81181371739999997</v>
      </c>
      <c r="W195" s="26">
        <f t="shared" si="93"/>
        <v>0.92347440021666671</v>
      </c>
      <c r="X195" s="29">
        <f t="shared" si="98"/>
        <v>1.0121584562777779</v>
      </c>
      <c r="Y195" s="29">
        <f t="shared" si="96"/>
        <v>8.8684056061111183E-2</v>
      </c>
      <c r="Z195" s="58">
        <f t="shared" si="97"/>
        <v>0.20034473887777793</v>
      </c>
      <c r="AA195" s="23"/>
      <c r="AB195" s="40">
        <f t="shared" si="101"/>
        <v>0.60391953674640464</v>
      </c>
      <c r="AC195" s="40">
        <f t="shared" si="90"/>
        <v>-12.43</v>
      </c>
      <c r="AD195" s="40"/>
      <c r="AE195" s="40"/>
    </row>
    <row r="196" spans="1:31" ht="15">
      <c r="A196" s="7">
        <v>1306000</v>
      </c>
      <c r="B196" s="7">
        <f t="shared" si="102"/>
        <v>-1306</v>
      </c>
      <c r="C196" s="6">
        <v>0.79290105300000002</v>
      </c>
      <c r="E196" s="8"/>
      <c r="F196" s="25">
        <f t="shared" ref="F196:F259" si="104">F195 + 1.54672495336205</f>
        <v>-1207.2694555244636</v>
      </c>
      <c r="G196" s="25">
        <f t="shared" ref="G196:G259" si="105">G195 + 1.54672495336205</f>
        <v>-1206.4960930477826</v>
      </c>
      <c r="H196" s="26">
        <f t="shared" si="91"/>
        <v>4.0034402500000003E-2</v>
      </c>
      <c r="I196" s="26">
        <f t="shared" si="92"/>
        <v>2.393373721858667E-2</v>
      </c>
      <c r="J196" s="29">
        <f t="shared" si="99"/>
        <v>0.13287519151730665</v>
      </c>
      <c r="K196" s="29">
        <f t="shared" si="94"/>
        <v>0.10894145429871997</v>
      </c>
      <c r="L196" s="58">
        <f t="shared" si="95"/>
        <v>9.2840789017306635E-2</v>
      </c>
      <c r="M196" s="23"/>
      <c r="N196" s="40">
        <f t="shared" si="100"/>
        <v>0.5572418371573159</v>
      </c>
      <c r="O196" s="40">
        <f t="shared" ref="O196:O259" si="106">O195</f>
        <v>-5.5629999999999997</v>
      </c>
      <c r="P196" s="44"/>
      <c r="Q196" s="40"/>
      <c r="R196" s="23"/>
      <c r="T196" s="25">
        <f t="shared" ref="T196:T259" si="107">T195 + 4.64017486008615</f>
        <v>-608.68689857333652</v>
      </c>
      <c r="U196" s="25">
        <f t="shared" ref="U196:U259" si="108">U195 + 4.64017486008615</f>
        <v>-606.36681114329338</v>
      </c>
      <c r="V196" s="26">
        <f t="shared" si="103"/>
        <v>1.2236637032500002</v>
      </c>
      <c r="W196" s="26">
        <f t="shared" si="93"/>
        <v>1.0966742663500002</v>
      </c>
      <c r="X196" s="29">
        <f t="shared" si="98"/>
        <v>0.95258262169444441</v>
      </c>
      <c r="Y196" s="29">
        <f t="shared" si="96"/>
        <v>-0.1440916446555558</v>
      </c>
      <c r="Z196" s="58">
        <f t="shared" si="97"/>
        <v>-0.27108108155555577</v>
      </c>
      <c r="AA196" s="23"/>
      <c r="AB196" s="40">
        <f t="shared" si="101"/>
        <v>-4.9701631081574896E-2</v>
      </c>
      <c r="AC196" s="40">
        <f t="shared" ref="AC196:AC259" si="109">AC195</f>
        <v>-12.43</v>
      </c>
      <c r="AD196" s="40"/>
      <c r="AE196" s="40"/>
    </row>
    <row r="197" spans="1:31" ht="15">
      <c r="A197" s="7">
        <v>1305000</v>
      </c>
      <c r="B197" s="7">
        <f t="shared" si="102"/>
        <v>-1305</v>
      </c>
      <c r="C197" s="6">
        <v>0.79417718699999995</v>
      </c>
      <c r="E197" s="8"/>
      <c r="F197" s="25">
        <f t="shared" si="104"/>
        <v>-1205.7227305711017</v>
      </c>
      <c r="G197" s="25">
        <f t="shared" si="105"/>
        <v>-1204.9493680944206</v>
      </c>
      <c r="H197" s="26">
        <f t="shared" si="91"/>
        <v>3.1766809E-2</v>
      </c>
      <c r="I197" s="26">
        <f t="shared" si="92"/>
        <v>4.8333078499999994E-2</v>
      </c>
      <c r="J197" s="29">
        <f t="shared" si="99"/>
        <v>0.10114248585063998</v>
      </c>
      <c r="K197" s="29">
        <f t="shared" si="94"/>
        <v>5.2809407350639985E-2</v>
      </c>
      <c r="L197" s="58">
        <f t="shared" si="95"/>
        <v>6.9375676850639972E-2</v>
      </c>
      <c r="M197" s="23"/>
      <c r="N197" s="40">
        <f t="shared" si="100"/>
        <v>-0.10686683850644658</v>
      </c>
      <c r="O197" s="40">
        <f t="shared" si="106"/>
        <v>-5.5629999999999997</v>
      </c>
      <c r="P197" s="44"/>
      <c r="Q197" s="40"/>
      <c r="R197" s="23"/>
      <c r="T197" s="25">
        <f t="shared" si="107"/>
        <v>-604.04672371325034</v>
      </c>
      <c r="U197" s="25">
        <f t="shared" si="108"/>
        <v>-601.7266362832072</v>
      </c>
      <c r="V197" s="26">
        <f t="shared" si="103"/>
        <v>1.2545453784000002</v>
      </c>
      <c r="W197" s="26">
        <f t="shared" si="93"/>
        <v>1.1194269863499999</v>
      </c>
      <c r="X197" s="29">
        <f t="shared" si="98"/>
        <v>0.89253901309444439</v>
      </c>
      <c r="Y197" s="29">
        <f t="shared" si="96"/>
        <v>-0.22688797325555554</v>
      </c>
      <c r="Z197" s="58">
        <f t="shared" si="97"/>
        <v>-0.36200636530555586</v>
      </c>
      <c r="AA197" s="23"/>
      <c r="AB197" s="40">
        <f t="shared" si="101"/>
        <v>-0.68006685335438455</v>
      </c>
      <c r="AC197" s="40">
        <f t="shared" si="109"/>
        <v>-12.43</v>
      </c>
      <c r="AD197" s="40"/>
      <c r="AE197" s="40"/>
    </row>
    <row r="198" spans="1:31" ht="15">
      <c r="A198" s="7">
        <v>1304000</v>
      </c>
      <c r="B198" s="7">
        <f t="shared" si="102"/>
        <v>-1304</v>
      </c>
      <c r="C198" s="6">
        <v>0.85038895999999997</v>
      </c>
      <c r="E198" s="8"/>
      <c r="F198" s="25">
        <f t="shared" si="104"/>
        <v>-1204.1760056177397</v>
      </c>
      <c r="G198" s="25">
        <f t="shared" si="105"/>
        <v>-1203.4026431410587</v>
      </c>
      <c r="H198" s="26">
        <f t="shared" ref="H198:H261" si="110">AVERAGEIFS(VADM,KyrBP,"&gt;"&amp;F198,KyrBP,"&lt;="&amp;F199)</f>
        <v>7.3198024E-2</v>
      </c>
      <c r="I198" s="26">
        <f t="shared" si="92"/>
        <v>7.7466764000000007E-2</v>
      </c>
      <c r="J198" s="29">
        <f t="shared" si="99"/>
        <v>6.6397093295084447E-2</v>
      </c>
      <c r="K198" s="29">
        <f t="shared" si="94"/>
        <v>-1.106967070491556E-2</v>
      </c>
      <c r="L198" s="58">
        <f t="shared" si="95"/>
        <v>-6.8009307049155532E-3</v>
      </c>
      <c r="M198" s="23"/>
      <c r="N198" s="40">
        <f t="shared" si="100"/>
        <v>-0.72097133274052561</v>
      </c>
      <c r="O198" s="40">
        <f t="shared" si="106"/>
        <v>-5.5629999999999997</v>
      </c>
      <c r="P198" s="44"/>
      <c r="Q198" s="40"/>
      <c r="R198" s="23"/>
      <c r="T198" s="25">
        <f t="shared" si="107"/>
        <v>-599.40654885316417</v>
      </c>
      <c r="U198" s="25">
        <f t="shared" si="108"/>
        <v>-597.08646142312102</v>
      </c>
      <c r="V198" s="26">
        <f t="shared" si="103"/>
        <v>0.88007187740000004</v>
      </c>
      <c r="W198" s="26">
        <f t="shared" si="93"/>
        <v>0.91245329860000002</v>
      </c>
      <c r="X198" s="29">
        <f t="shared" si="98"/>
        <v>0.90221412688333325</v>
      </c>
      <c r="Y198" s="29">
        <f t="shared" si="96"/>
        <v>-1.0239171716666773E-2</v>
      </c>
      <c r="Z198" s="58">
        <f t="shared" si="97"/>
        <v>2.214224948333321E-2</v>
      </c>
      <c r="AA198" s="23"/>
      <c r="AB198" s="40">
        <f t="shared" si="101"/>
        <v>-0.9922212368414981</v>
      </c>
      <c r="AC198" s="40">
        <f t="shared" si="109"/>
        <v>-12.43</v>
      </c>
      <c r="AD198" s="40"/>
      <c r="AE198" s="40"/>
    </row>
    <row r="199" spans="1:31" ht="15">
      <c r="A199" s="7">
        <v>1303000</v>
      </c>
      <c r="B199" s="7">
        <f t="shared" si="102"/>
        <v>-1303</v>
      </c>
      <c r="C199" s="6">
        <v>0.79464457300000002</v>
      </c>
      <c r="E199" s="8"/>
      <c r="F199" s="25">
        <f t="shared" si="104"/>
        <v>-1202.6292806643778</v>
      </c>
      <c r="G199" s="25">
        <f t="shared" si="105"/>
        <v>-1201.8559181876967</v>
      </c>
      <c r="H199" s="26">
        <f t="shared" si="110"/>
        <v>0.127435459</v>
      </c>
      <c r="I199" s="26">
        <f t="shared" si="92"/>
        <v>9.4405628166666658E-2</v>
      </c>
      <c r="J199" s="29">
        <f t="shared" si="99"/>
        <v>7.4227143517306679E-2</v>
      </c>
      <c r="K199" s="29">
        <f t="shared" si="94"/>
        <v>-2.0178484649359979E-2</v>
      </c>
      <c r="L199" s="58">
        <f t="shared" si="95"/>
        <v>-5.3208315482693322E-2</v>
      </c>
      <c r="M199" s="23"/>
      <c r="N199" s="40">
        <f t="shared" si="100"/>
        <v>-0.99772532768149413</v>
      </c>
      <c r="O199" s="40">
        <f t="shared" si="106"/>
        <v>-5.5629999999999997</v>
      </c>
      <c r="P199" s="44"/>
      <c r="Q199" s="40"/>
      <c r="R199" s="23"/>
      <c r="T199" s="25">
        <f t="shared" si="107"/>
        <v>-594.76637399307799</v>
      </c>
      <c r="U199" s="25">
        <f t="shared" si="108"/>
        <v>-592.44628656303485</v>
      </c>
      <c r="V199" s="26">
        <f t="shared" si="103"/>
        <v>0.60274264</v>
      </c>
      <c r="W199" s="26">
        <f t="shared" si="93"/>
        <v>0.68769598313333324</v>
      </c>
      <c r="X199" s="29">
        <f t="shared" si="98"/>
        <v>0.96242148761666668</v>
      </c>
      <c r="Y199" s="29">
        <f t="shared" si="96"/>
        <v>0.27472550448333344</v>
      </c>
      <c r="Z199" s="58">
        <f t="shared" si="97"/>
        <v>0.35967884761666669</v>
      </c>
      <c r="AA199" s="23"/>
      <c r="AB199" s="40">
        <f t="shared" si="101"/>
        <v>-0.84010427629974405</v>
      </c>
      <c r="AC199" s="40">
        <f t="shared" si="109"/>
        <v>-12.43</v>
      </c>
      <c r="AD199" s="40"/>
      <c r="AE199" s="40"/>
    </row>
    <row r="200" spans="1:31" ht="15">
      <c r="A200" s="7">
        <v>1302000</v>
      </c>
      <c r="B200" s="7">
        <f t="shared" si="102"/>
        <v>-1302</v>
      </c>
      <c r="C200" s="6">
        <v>0.87199459999999995</v>
      </c>
      <c r="E200" s="8"/>
      <c r="F200" s="25">
        <f t="shared" si="104"/>
        <v>-1201.0825557110159</v>
      </c>
      <c r="G200" s="25">
        <f t="shared" si="105"/>
        <v>-1200.3091932343348</v>
      </c>
      <c r="H200" s="26">
        <f t="shared" si="110"/>
        <v>8.25834015E-2</v>
      </c>
      <c r="I200" s="26">
        <f t="shared" ref="I200:I263" si="111">AVERAGE(H199:H201)</f>
        <v>9.4076358666666679E-2</v>
      </c>
      <c r="J200" s="29">
        <f t="shared" si="99"/>
        <v>9.8000590944444438E-2</v>
      </c>
      <c r="K200" s="29">
        <f t="shared" si="94"/>
        <v>3.9242322777777588E-3</v>
      </c>
      <c r="L200" s="58">
        <f t="shared" si="95"/>
        <v>1.5417189444444437E-2</v>
      </c>
      <c r="M200" s="23"/>
      <c r="N200" s="40">
        <f t="shared" si="100"/>
        <v>-0.80763255331843375</v>
      </c>
      <c r="O200" s="40">
        <f t="shared" si="106"/>
        <v>-5.5629999999999997</v>
      </c>
      <c r="P200" s="44"/>
      <c r="Q200" s="40"/>
      <c r="R200" s="23"/>
      <c r="T200" s="25">
        <f t="shared" si="107"/>
        <v>-590.12619913299181</v>
      </c>
      <c r="U200" s="25">
        <f t="shared" si="108"/>
        <v>-587.80611170294867</v>
      </c>
      <c r="V200" s="26">
        <f t="shared" si="103"/>
        <v>0.58027343200000003</v>
      </c>
      <c r="W200" s="26">
        <f t="shared" si="93"/>
        <v>0.68581681066666667</v>
      </c>
      <c r="X200" s="29">
        <f t="shared" si="98"/>
        <v>1.0398787791500002</v>
      </c>
      <c r="Y200" s="29">
        <f t="shared" si="96"/>
        <v>0.35406196848333349</v>
      </c>
      <c r="Z200" s="58">
        <f t="shared" si="97"/>
        <v>0.45960534715000012</v>
      </c>
      <c r="AA200" s="23"/>
      <c r="AB200" s="40">
        <f t="shared" si="101"/>
        <v>-0.29489318815832177</v>
      </c>
      <c r="AC200" s="40">
        <f t="shared" si="109"/>
        <v>-12.43</v>
      </c>
      <c r="AD200" s="40"/>
      <c r="AE200" s="40"/>
    </row>
    <row r="201" spans="1:31" ht="15">
      <c r="A201" s="7">
        <v>1301000</v>
      </c>
      <c r="B201" s="7">
        <f t="shared" si="102"/>
        <v>-1301</v>
      </c>
      <c r="C201" s="6">
        <v>0.72352342700000005</v>
      </c>
      <c r="E201" s="8"/>
      <c r="F201" s="25">
        <f t="shared" si="104"/>
        <v>-1199.5358307576539</v>
      </c>
      <c r="G201" s="25">
        <f t="shared" si="105"/>
        <v>-1198.7624682809728</v>
      </c>
      <c r="H201" s="26">
        <f t="shared" si="110"/>
        <v>7.2210215500000008E-2</v>
      </c>
      <c r="I201" s="26">
        <f t="shared" si="111"/>
        <v>7.937989899999999E-2</v>
      </c>
      <c r="J201" s="29">
        <f t="shared" si="99"/>
        <v>0.11691825288888887</v>
      </c>
      <c r="K201" s="29">
        <f t="shared" si="94"/>
        <v>3.7538353888888876E-2</v>
      </c>
      <c r="L201" s="58">
        <f t="shared" si="95"/>
        <v>4.4708037388888858E-2</v>
      </c>
      <c r="M201" s="23"/>
      <c r="N201" s="40">
        <f t="shared" si="100"/>
        <v>-0.23963953142178765</v>
      </c>
      <c r="O201" s="40">
        <f t="shared" si="106"/>
        <v>-5.5629999999999997</v>
      </c>
      <c r="P201" s="44"/>
      <c r="Q201" s="40"/>
      <c r="R201" s="23"/>
      <c r="T201" s="25">
        <f t="shared" si="107"/>
        <v>-585.48602427290564</v>
      </c>
      <c r="U201" s="25">
        <f t="shared" si="108"/>
        <v>-583.16593684286249</v>
      </c>
      <c r="V201" s="26">
        <f t="shared" si="103"/>
        <v>0.87443435999999986</v>
      </c>
      <c r="W201" s="26">
        <f t="shared" si="93"/>
        <v>0.87071468183333334</v>
      </c>
      <c r="X201" s="29">
        <f t="shared" si="98"/>
        <v>1.0317735521222222</v>
      </c>
      <c r="Y201" s="29">
        <f t="shared" si="96"/>
        <v>0.16105887028888888</v>
      </c>
      <c r="Z201" s="58">
        <f t="shared" si="97"/>
        <v>0.15733919212222236</v>
      </c>
      <c r="AA201" s="23"/>
      <c r="AB201" s="40">
        <f t="shared" si="101"/>
        <v>0.38830170009511361</v>
      </c>
      <c r="AC201" s="40">
        <f t="shared" si="109"/>
        <v>-12.43</v>
      </c>
      <c r="AD201" s="40"/>
      <c r="AE201" s="40"/>
    </row>
    <row r="202" spans="1:31" ht="15">
      <c r="A202" s="7">
        <v>1300000</v>
      </c>
      <c r="B202" s="7">
        <f t="shared" si="102"/>
        <v>-1300</v>
      </c>
      <c r="C202" s="6">
        <v>0.68628823999999999</v>
      </c>
      <c r="E202" s="8"/>
      <c r="F202" s="25">
        <f t="shared" si="104"/>
        <v>-1197.989105804292</v>
      </c>
      <c r="G202" s="25">
        <f t="shared" si="105"/>
        <v>-1197.2157433276109</v>
      </c>
      <c r="H202" s="26">
        <f t="shared" si="110"/>
        <v>8.3346080000000003E-2</v>
      </c>
      <c r="I202" s="26">
        <f t="shared" si="111"/>
        <v>0.10434206516666666</v>
      </c>
      <c r="J202" s="29">
        <f t="shared" si="99"/>
        <v>0.12755944422222221</v>
      </c>
      <c r="K202" s="29">
        <f t="shared" si="94"/>
        <v>2.3217379055555543E-2</v>
      </c>
      <c r="L202" s="58">
        <f t="shared" si="95"/>
        <v>4.4213364222222204E-2</v>
      </c>
      <c r="M202" s="23"/>
      <c r="N202" s="40">
        <f t="shared" si="100"/>
        <v>0.44048349052390384</v>
      </c>
      <c r="O202" s="40">
        <f t="shared" si="106"/>
        <v>-5.5629999999999997</v>
      </c>
      <c r="P202" s="44"/>
      <c r="Q202" s="40"/>
      <c r="R202" s="23"/>
      <c r="T202" s="25">
        <f t="shared" si="107"/>
        <v>-580.84584941281946</v>
      </c>
      <c r="U202" s="25">
        <f t="shared" si="108"/>
        <v>-578.52576198277632</v>
      </c>
      <c r="V202" s="26">
        <f t="shared" si="103"/>
        <v>1.1574362535</v>
      </c>
      <c r="W202" s="26">
        <f t="shared" ref="W202:W265" si="112">AVERAGE(V201:V203)</f>
        <v>1.1028942133666666</v>
      </c>
      <c r="X202" s="29">
        <f t="shared" si="98"/>
        <v>0.98357937941111095</v>
      </c>
      <c r="Y202" s="29">
        <f t="shared" si="96"/>
        <v>-0.11931483395555564</v>
      </c>
      <c r="Z202" s="58">
        <f t="shared" si="97"/>
        <v>-0.17385687408888906</v>
      </c>
      <c r="AA202" s="23"/>
      <c r="AB202" s="40">
        <f t="shared" si="101"/>
        <v>0.88980590738134258</v>
      </c>
      <c r="AC202" s="40">
        <f t="shared" si="109"/>
        <v>-12.43</v>
      </c>
      <c r="AD202" s="40"/>
      <c r="AE202" s="40"/>
    </row>
    <row r="203" spans="1:31" ht="15">
      <c r="A203" s="7">
        <v>1299000</v>
      </c>
      <c r="B203" s="7">
        <f t="shared" si="102"/>
        <v>-1299</v>
      </c>
      <c r="C203" s="6">
        <v>0.84720784000000005</v>
      </c>
      <c r="E203" s="8"/>
      <c r="F203" s="25">
        <f t="shared" si="104"/>
        <v>-1196.44238085093</v>
      </c>
      <c r="G203" s="25">
        <f t="shared" si="105"/>
        <v>-1195.6690183742489</v>
      </c>
      <c r="H203" s="26">
        <f t="shared" si="110"/>
        <v>0.1574699</v>
      </c>
      <c r="I203" s="26">
        <f t="shared" si="111"/>
        <v>0.15159233566666666</v>
      </c>
      <c r="J203" s="29">
        <f t="shared" si="99"/>
        <v>0.14375182005555553</v>
      </c>
      <c r="K203" s="29">
        <f t="shared" ref="K203:K266" si="113">J203-I203</f>
        <v>-7.8405156111111263E-3</v>
      </c>
      <c r="L203" s="58">
        <f t="shared" ref="L203:L266" si="114">J203-H203</f>
        <v>-1.3718079944444461E-2</v>
      </c>
      <c r="M203" s="23"/>
      <c r="N203" s="40">
        <f t="shared" si="100"/>
        <v>0.91449939182477125</v>
      </c>
      <c r="O203" s="40">
        <f t="shared" si="106"/>
        <v>-5.5629999999999997</v>
      </c>
      <c r="P203" s="44"/>
      <c r="Q203" s="40"/>
      <c r="R203" s="23"/>
      <c r="T203" s="25">
        <f t="shared" si="107"/>
        <v>-576.20567455273329</v>
      </c>
      <c r="U203" s="25">
        <f t="shared" si="108"/>
        <v>-573.88558712269014</v>
      </c>
      <c r="V203" s="26">
        <f t="shared" si="103"/>
        <v>1.2768120266</v>
      </c>
      <c r="W203" s="26">
        <f t="shared" si="112"/>
        <v>1.3143925404333334</v>
      </c>
      <c r="X203" s="29">
        <f t="shared" si="98"/>
        <v>0.97420440375555573</v>
      </c>
      <c r="Y203" s="29">
        <f t="shared" si="96"/>
        <v>-0.3401881366777777</v>
      </c>
      <c r="Z203" s="58">
        <f t="shared" si="97"/>
        <v>-0.30260762284444431</v>
      </c>
      <c r="AA203" s="23"/>
      <c r="AB203" s="40">
        <f t="shared" si="101"/>
        <v>0.97496004151270921</v>
      </c>
      <c r="AC203" s="40">
        <f t="shared" si="109"/>
        <v>-12.43</v>
      </c>
      <c r="AD203" s="40"/>
      <c r="AE203" s="40"/>
    </row>
    <row r="204" spans="1:31" ht="15">
      <c r="A204" s="7">
        <v>1298000</v>
      </c>
      <c r="B204" s="7">
        <f t="shared" si="102"/>
        <v>-1298</v>
      </c>
      <c r="C204" s="6">
        <v>0.79057524000000001</v>
      </c>
      <c r="E204" s="8"/>
      <c r="F204" s="25">
        <f t="shared" si="104"/>
        <v>-1194.8956558975681</v>
      </c>
      <c r="G204" s="25">
        <f t="shared" si="105"/>
        <v>-1194.122293420887</v>
      </c>
      <c r="H204" s="26">
        <f t="shared" si="110"/>
        <v>0.213961027</v>
      </c>
      <c r="I204" s="26">
        <f t="shared" si="111"/>
        <v>0.19390809566666667</v>
      </c>
      <c r="J204" s="29">
        <f t="shared" si="99"/>
        <v>0.15902886094444446</v>
      </c>
      <c r="K204" s="29">
        <f t="shared" si="113"/>
        <v>-3.4879234722222208E-2</v>
      </c>
      <c r="L204" s="58">
        <f t="shared" si="114"/>
        <v>-5.4932166055555537E-2</v>
      </c>
      <c r="M204" s="23"/>
      <c r="N204" s="40">
        <f t="shared" si="100"/>
        <v>0.96061086416221575</v>
      </c>
      <c r="O204" s="40">
        <f t="shared" si="106"/>
        <v>-5.5629999999999997</v>
      </c>
      <c r="P204" s="44"/>
      <c r="Q204" s="40"/>
      <c r="R204" s="23"/>
      <c r="T204" s="25">
        <f t="shared" si="107"/>
        <v>-571.56549969264711</v>
      </c>
      <c r="U204" s="25">
        <f t="shared" si="108"/>
        <v>-569.24541226260396</v>
      </c>
      <c r="V204" s="26">
        <f t="shared" si="103"/>
        <v>1.5089293412</v>
      </c>
      <c r="W204" s="26">
        <f t="shared" si="112"/>
        <v>1.3121526759333333</v>
      </c>
      <c r="X204" s="29">
        <f t="shared" si="98"/>
        <v>1.0113658790222224</v>
      </c>
      <c r="Y204" s="29">
        <f t="shared" si="96"/>
        <v>-0.30078679691111088</v>
      </c>
      <c r="Z204" s="58">
        <f t="shared" si="97"/>
        <v>-0.49756346217777758</v>
      </c>
      <c r="AA204" s="23"/>
      <c r="AB204" s="40">
        <f t="shared" si="101"/>
        <v>0.60391953674637655</v>
      </c>
      <c r="AC204" s="40">
        <f t="shared" si="109"/>
        <v>-12.43</v>
      </c>
      <c r="AD204" s="40"/>
      <c r="AE204" s="40"/>
    </row>
    <row r="205" spans="1:31" ht="15">
      <c r="A205" s="7">
        <v>1297000</v>
      </c>
      <c r="B205" s="7">
        <f t="shared" si="102"/>
        <v>-1297</v>
      </c>
      <c r="C205" s="6">
        <v>1.07529564</v>
      </c>
      <c r="E205" s="8"/>
      <c r="F205" s="25">
        <f t="shared" si="104"/>
        <v>-1193.3489309442061</v>
      </c>
      <c r="G205" s="25">
        <f t="shared" si="105"/>
        <v>-1192.575568467525</v>
      </c>
      <c r="H205" s="26">
        <f t="shared" si="110"/>
        <v>0.21029335999999998</v>
      </c>
      <c r="I205" s="26">
        <f t="shared" si="111"/>
        <v>0.18393063933333331</v>
      </c>
      <c r="J205" s="29">
        <f t="shared" si="99"/>
        <v>0.17674293705555558</v>
      </c>
      <c r="K205" s="29">
        <f t="shared" si="113"/>
        <v>-7.1877022777777355E-3</v>
      </c>
      <c r="L205" s="58">
        <f t="shared" si="114"/>
        <v>-3.3550422944444408E-2</v>
      </c>
      <c r="M205" s="23"/>
      <c r="N205" s="40">
        <f t="shared" si="100"/>
        <v>0.55724183715771147</v>
      </c>
      <c r="O205" s="40">
        <f t="shared" si="106"/>
        <v>-5.5629999999999997</v>
      </c>
      <c r="P205" s="44"/>
      <c r="Q205" s="40"/>
      <c r="R205" s="23"/>
      <c r="T205" s="25">
        <f t="shared" si="107"/>
        <v>-566.92532483256093</v>
      </c>
      <c r="U205" s="25">
        <f t="shared" si="108"/>
        <v>-564.60523740251779</v>
      </c>
      <c r="V205" s="26">
        <f t="shared" si="103"/>
        <v>1.1507166600000001</v>
      </c>
      <c r="W205" s="26">
        <f t="shared" si="112"/>
        <v>1.1601479417333334</v>
      </c>
      <c r="X205" s="29">
        <f t="shared" si="98"/>
        <v>1.0343431963555554</v>
      </c>
      <c r="Y205" s="29">
        <f t="shared" ref="Y205:Y268" si="115">X205-W205</f>
        <v>-0.12580474537777797</v>
      </c>
      <c r="Z205" s="58">
        <f t="shared" ref="Z205:Z268" si="116">X205-V205</f>
        <v>-0.11637346364444467</v>
      </c>
      <c r="AA205" s="23"/>
      <c r="AB205" s="40">
        <f t="shared" si="101"/>
        <v>-4.9701631081610138E-2</v>
      </c>
      <c r="AC205" s="40">
        <f t="shared" si="109"/>
        <v>-12.43</v>
      </c>
      <c r="AD205" s="40"/>
      <c r="AE205" s="40"/>
    </row>
    <row r="206" spans="1:31" ht="15">
      <c r="A206" s="7">
        <v>1296000</v>
      </c>
      <c r="B206" s="7">
        <f t="shared" si="102"/>
        <v>-1296</v>
      </c>
      <c r="C206" s="6">
        <v>1.4632454669999999</v>
      </c>
      <c r="E206" s="8"/>
      <c r="F206" s="25">
        <f t="shared" si="104"/>
        <v>-1191.8022059908442</v>
      </c>
      <c r="G206" s="25">
        <f t="shared" si="105"/>
        <v>-1191.0288435141631</v>
      </c>
      <c r="H206" s="26">
        <f t="shared" si="110"/>
        <v>0.12753753100000001</v>
      </c>
      <c r="I206" s="26">
        <f t="shared" si="111"/>
        <v>0.18558676583333333</v>
      </c>
      <c r="J206" s="29">
        <f t="shared" si="99"/>
        <v>0.1910041338888889</v>
      </c>
      <c r="K206" s="29">
        <f t="shared" si="113"/>
        <v>5.4173680555555659E-3</v>
      </c>
      <c r="L206" s="58">
        <f t="shared" si="114"/>
        <v>6.346660288888889E-2</v>
      </c>
      <c r="M206" s="23"/>
      <c r="N206" s="40">
        <f t="shared" si="100"/>
        <v>-0.10686683850608604</v>
      </c>
      <c r="O206" s="40">
        <f t="shared" si="106"/>
        <v>-5.5629999999999997</v>
      </c>
      <c r="P206" s="44"/>
      <c r="Q206" s="40"/>
      <c r="R206" s="23"/>
      <c r="T206" s="25">
        <f t="shared" si="107"/>
        <v>-562.28514997247476</v>
      </c>
      <c r="U206" s="25">
        <f t="shared" si="108"/>
        <v>-559.96506254243161</v>
      </c>
      <c r="V206" s="26">
        <f t="shared" si="103"/>
        <v>0.82079782400000012</v>
      </c>
      <c r="W206" s="26">
        <f t="shared" si="112"/>
        <v>0.92240386016666676</v>
      </c>
      <c r="X206" s="29">
        <f t="shared" si="98"/>
        <v>0.97853567374444461</v>
      </c>
      <c r="Y206" s="29">
        <f t="shared" si="115"/>
        <v>5.6131813577777856E-2</v>
      </c>
      <c r="Z206" s="58">
        <f t="shared" si="116"/>
        <v>0.15773784974444449</v>
      </c>
      <c r="AA206" s="23"/>
      <c r="AB206" s="40">
        <f t="shared" si="101"/>
        <v>-0.68006685335442085</v>
      </c>
      <c r="AC206" s="40">
        <f t="shared" si="109"/>
        <v>-12.43</v>
      </c>
      <c r="AD206" s="40"/>
      <c r="AE206" s="40"/>
    </row>
    <row r="207" spans="1:31" ht="15">
      <c r="A207" s="7">
        <v>1295000</v>
      </c>
      <c r="B207" s="7">
        <f t="shared" si="102"/>
        <v>-1295</v>
      </c>
      <c r="C207" s="6">
        <v>1.2958049730000001</v>
      </c>
      <c r="E207" s="8"/>
      <c r="F207" s="25">
        <f t="shared" si="104"/>
        <v>-1190.2554810374822</v>
      </c>
      <c r="G207" s="25">
        <f t="shared" si="105"/>
        <v>-1189.4821185608012</v>
      </c>
      <c r="H207" s="26">
        <f t="shared" si="110"/>
        <v>0.21892940650000001</v>
      </c>
      <c r="I207" s="26">
        <f t="shared" si="111"/>
        <v>0.20379858816666666</v>
      </c>
      <c r="J207" s="29">
        <f t="shared" si="99"/>
        <v>0.21399041905555555</v>
      </c>
      <c r="K207" s="29">
        <f t="shared" si="113"/>
        <v>1.0191830888888892E-2</v>
      </c>
      <c r="L207" s="58">
        <f t="shared" si="114"/>
        <v>-4.9389874444444593E-3</v>
      </c>
      <c r="M207" s="23"/>
      <c r="N207" s="40">
        <f t="shared" si="100"/>
        <v>-0.72097133274027436</v>
      </c>
      <c r="O207" s="40">
        <f t="shared" si="106"/>
        <v>-5.5629999999999997</v>
      </c>
      <c r="P207" s="44"/>
      <c r="Q207" s="40"/>
      <c r="R207" s="23"/>
      <c r="T207" s="25">
        <f t="shared" si="107"/>
        <v>-557.64497511238858</v>
      </c>
      <c r="U207" s="25">
        <f t="shared" si="108"/>
        <v>-555.32488768234543</v>
      </c>
      <c r="V207" s="26">
        <f t="shared" si="103"/>
        <v>0.79569709649999998</v>
      </c>
      <c r="W207" s="26">
        <f t="shared" si="112"/>
        <v>0.85123027930000006</v>
      </c>
      <c r="X207" s="29">
        <f t="shared" si="98"/>
        <v>0.91196648440000005</v>
      </c>
      <c r="Y207" s="29">
        <f t="shared" si="115"/>
        <v>6.0736205099999996E-2</v>
      </c>
      <c r="Z207" s="58">
        <f t="shared" si="116"/>
        <v>0.11626938790000008</v>
      </c>
      <c r="AA207" s="23"/>
      <c r="AB207" s="40">
        <f t="shared" si="101"/>
        <v>-0.99222123684150421</v>
      </c>
      <c r="AC207" s="40">
        <f t="shared" si="109"/>
        <v>-12.43</v>
      </c>
      <c r="AD207" s="40"/>
      <c r="AE207" s="40"/>
    </row>
    <row r="208" spans="1:31" ht="15">
      <c r="A208" s="7">
        <v>1294000</v>
      </c>
      <c r="B208" s="7">
        <f t="shared" si="102"/>
        <v>-1294</v>
      </c>
      <c r="C208" s="6">
        <v>1.1161983200000001</v>
      </c>
      <c r="E208" s="8"/>
      <c r="F208" s="25">
        <f t="shared" si="104"/>
        <v>-1188.7087560841203</v>
      </c>
      <c r="G208" s="25">
        <f t="shared" si="105"/>
        <v>-1187.9353936074392</v>
      </c>
      <c r="H208" s="26">
        <f t="shared" si="110"/>
        <v>0.26492882699999998</v>
      </c>
      <c r="I208" s="26">
        <f t="shared" si="111"/>
        <v>0.24195610666666667</v>
      </c>
      <c r="J208" s="29">
        <f t="shared" si="99"/>
        <v>0.25517048500000006</v>
      </c>
      <c r="K208" s="29">
        <f t="shared" si="113"/>
        <v>1.3214378333333388E-2</v>
      </c>
      <c r="L208" s="58">
        <f t="shared" si="114"/>
        <v>-9.7583419999999199E-3</v>
      </c>
      <c r="M208" s="23"/>
      <c r="N208" s="40">
        <f t="shared" si="100"/>
        <v>-0.99772532768146971</v>
      </c>
      <c r="O208" s="40">
        <f t="shared" si="106"/>
        <v>-5.5629999999999997</v>
      </c>
      <c r="P208" s="44"/>
      <c r="Q208" s="40"/>
      <c r="R208" s="23"/>
      <c r="T208" s="25">
        <f t="shared" si="107"/>
        <v>-553.0048002523024</v>
      </c>
      <c r="U208" s="25">
        <f t="shared" si="108"/>
        <v>-550.68471282225926</v>
      </c>
      <c r="V208" s="26">
        <f t="shared" si="103"/>
        <v>0.93719591740000008</v>
      </c>
      <c r="W208" s="26">
        <f t="shared" si="112"/>
        <v>0.83998743396666675</v>
      </c>
      <c r="X208" s="29">
        <f t="shared" ref="X208:X271" si="117">AVERAGE(V204:V212)</f>
        <v>0.84004123877777781</v>
      </c>
      <c r="Y208" s="29">
        <f t="shared" si="115"/>
        <v>5.3804811111057838E-5</v>
      </c>
      <c r="Z208" s="58">
        <f t="shared" si="116"/>
        <v>-9.7154678622222268E-2</v>
      </c>
      <c r="AA208" s="23"/>
      <c r="AB208" s="40">
        <f t="shared" si="101"/>
        <v>-0.84010427629971718</v>
      </c>
      <c r="AC208" s="40">
        <f t="shared" si="109"/>
        <v>-12.43</v>
      </c>
      <c r="AD208" s="40"/>
      <c r="AE208" s="40"/>
    </row>
    <row r="209" spans="1:31" ht="15">
      <c r="A209" s="7">
        <v>1293000</v>
      </c>
      <c r="B209" s="7">
        <f t="shared" si="102"/>
        <v>-1293</v>
      </c>
      <c r="C209" s="6">
        <v>1.092953667</v>
      </c>
      <c r="E209" s="8"/>
      <c r="F209" s="25">
        <f t="shared" si="104"/>
        <v>-1187.1620311307584</v>
      </c>
      <c r="G209" s="25">
        <f t="shared" si="105"/>
        <v>-1186.3886686540773</v>
      </c>
      <c r="H209" s="26">
        <f t="shared" si="110"/>
        <v>0.2420100865</v>
      </c>
      <c r="I209" s="26">
        <f t="shared" si="111"/>
        <v>0.23583330016666668</v>
      </c>
      <c r="J209" s="29">
        <f t="shared" si="99"/>
        <v>0.30325222122222217</v>
      </c>
      <c r="K209" s="29">
        <f t="shared" si="113"/>
        <v>6.7418921055555497E-2</v>
      </c>
      <c r="L209" s="58">
        <f t="shared" si="114"/>
        <v>6.1242134722222175E-2</v>
      </c>
      <c r="M209" s="23"/>
      <c r="N209" s="40">
        <f t="shared" si="100"/>
        <v>-0.80763255331871464</v>
      </c>
      <c r="O209" s="40">
        <f t="shared" si="106"/>
        <v>-5.5629999999999997</v>
      </c>
      <c r="P209" s="44"/>
      <c r="Q209" s="40"/>
      <c r="R209" s="23"/>
      <c r="T209" s="25">
        <f t="shared" si="107"/>
        <v>-548.36462539221623</v>
      </c>
      <c r="U209" s="25">
        <f t="shared" si="108"/>
        <v>-546.04453796217308</v>
      </c>
      <c r="V209" s="26">
        <f t="shared" si="103"/>
        <v>0.78706928799999998</v>
      </c>
      <c r="W209" s="26">
        <f t="shared" si="112"/>
        <v>0.69881062063333343</v>
      </c>
      <c r="X209" s="29">
        <f t="shared" si="117"/>
        <v>0.73714262903333327</v>
      </c>
      <c r="Y209" s="29">
        <f t="shared" si="115"/>
        <v>3.833200839999984E-2</v>
      </c>
      <c r="Z209" s="58">
        <f t="shared" si="116"/>
        <v>-4.9926658966666704E-2</v>
      </c>
      <c r="AA209" s="23"/>
      <c r="AB209" s="40">
        <f t="shared" si="101"/>
        <v>-0.29489318815827448</v>
      </c>
      <c r="AC209" s="40">
        <f t="shared" si="109"/>
        <v>-12.43</v>
      </c>
      <c r="AD209" s="40"/>
      <c r="AE209" s="40"/>
    </row>
    <row r="210" spans="1:31" ht="15">
      <c r="A210" s="7">
        <v>1292000</v>
      </c>
      <c r="B210" s="7">
        <f t="shared" si="102"/>
        <v>-1292</v>
      </c>
      <c r="C210" s="6">
        <v>1.070153973</v>
      </c>
      <c r="E210" s="8"/>
      <c r="F210" s="25">
        <f t="shared" si="104"/>
        <v>-1185.6153061773964</v>
      </c>
      <c r="G210" s="25">
        <f t="shared" si="105"/>
        <v>-1184.8419437007153</v>
      </c>
      <c r="H210" s="26">
        <f t="shared" si="110"/>
        <v>0.200560987</v>
      </c>
      <c r="I210" s="26">
        <f t="shared" si="111"/>
        <v>0.24426457333333337</v>
      </c>
      <c r="J210" s="29">
        <f t="shared" ref="J210:J273" si="118">AVERAGE(H206:H214)</f>
        <v>0.34764498344444444</v>
      </c>
      <c r="K210" s="29">
        <f t="shared" si="113"/>
        <v>0.10338041011111107</v>
      </c>
      <c r="L210" s="58">
        <f t="shared" si="114"/>
        <v>0.14708399644444445</v>
      </c>
      <c r="M210" s="23"/>
      <c r="N210" s="40">
        <f t="shared" si="100"/>
        <v>-0.2396395314221397</v>
      </c>
      <c r="O210" s="40">
        <f t="shared" si="106"/>
        <v>-5.5629999999999997</v>
      </c>
      <c r="P210" s="44"/>
      <c r="Q210" s="40"/>
      <c r="R210" s="23"/>
      <c r="T210" s="25">
        <f t="shared" si="107"/>
        <v>-543.72445053213005</v>
      </c>
      <c r="U210" s="25">
        <f t="shared" si="108"/>
        <v>-541.4043631020869</v>
      </c>
      <c r="V210" s="26">
        <f t="shared" si="103"/>
        <v>0.37216665649999997</v>
      </c>
      <c r="W210" s="26">
        <f t="shared" si="112"/>
        <v>0.5725164979666667</v>
      </c>
      <c r="X210" s="29">
        <f t="shared" si="117"/>
        <v>0.68693632545555561</v>
      </c>
      <c r="Y210" s="29">
        <f t="shared" si="115"/>
        <v>0.1144198274888889</v>
      </c>
      <c r="Z210" s="58">
        <f t="shared" si="116"/>
        <v>0.31476966895555564</v>
      </c>
      <c r="AA210" s="23"/>
      <c r="AB210" s="40">
        <f t="shared" si="101"/>
        <v>0.38830170009514614</v>
      </c>
      <c r="AC210" s="40">
        <f t="shared" si="109"/>
        <v>-12.43</v>
      </c>
      <c r="AD210" s="40"/>
      <c r="AE210" s="40"/>
    </row>
    <row r="211" spans="1:31" ht="15">
      <c r="A211" s="7">
        <v>1291000</v>
      </c>
      <c r="B211" s="7">
        <f t="shared" si="102"/>
        <v>-1291</v>
      </c>
      <c r="C211" s="6">
        <v>1.0171434530000001</v>
      </c>
      <c r="E211" s="8"/>
      <c r="F211" s="25">
        <f t="shared" si="104"/>
        <v>-1184.0685812240345</v>
      </c>
      <c r="G211" s="25">
        <f t="shared" si="105"/>
        <v>-1183.2952187473534</v>
      </c>
      <c r="H211" s="26">
        <f t="shared" si="110"/>
        <v>0.29022264650000001</v>
      </c>
      <c r="I211" s="26">
        <f t="shared" si="111"/>
        <v>0.33962470899999997</v>
      </c>
      <c r="J211" s="29">
        <f t="shared" si="118"/>
        <v>0.40991319555555555</v>
      </c>
      <c r="K211" s="29">
        <f t="shared" si="113"/>
        <v>7.0288486555555585E-2</v>
      </c>
      <c r="L211" s="58">
        <f t="shared" si="114"/>
        <v>0.11969054905555554</v>
      </c>
      <c r="M211" s="23"/>
      <c r="N211" s="40">
        <f t="shared" si="100"/>
        <v>0.44048349052357827</v>
      </c>
      <c r="O211" s="40">
        <f t="shared" si="106"/>
        <v>-5.5629999999999997</v>
      </c>
      <c r="P211" s="44"/>
      <c r="Q211" s="40"/>
      <c r="R211" s="23"/>
      <c r="T211" s="25">
        <f t="shared" si="107"/>
        <v>-539.08427567204387</v>
      </c>
      <c r="U211" s="25">
        <f t="shared" si="108"/>
        <v>-536.76418824200073</v>
      </c>
      <c r="V211" s="26">
        <f t="shared" si="103"/>
        <v>0.5583135494</v>
      </c>
      <c r="W211" s="26">
        <f t="shared" si="112"/>
        <v>0.51998834063333332</v>
      </c>
      <c r="X211" s="29">
        <f t="shared" si="117"/>
        <v>0.71005284812222214</v>
      </c>
      <c r="Y211" s="29">
        <f t="shared" si="115"/>
        <v>0.19006450748888881</v>
      </c>
      <c r="Z211" s="58">
        <f t="shared" si="116"/>
        <v>0.15173929872222214</v>
      </c>
      <c r="AA211" s="23"/>
      <c r="AB211" s="40">
        <f t="shared" si="101"/>
        <v>0.88980590738135867</v>
      </c>
      <c r="AC211" s="40">
        <f t="shared" si="109"/>
        <v>-12.43</v>
      </c>
      <c r="AD211" s="40"/>
      <c r="AE211" s="40"/>
    </row>
    <row r="212" spans="1:31" ht="15">
      <c r="A212" s="7">
        <v>1290000</v>
      </c>
      <c r="B212" s="7">
        <f t="shared" si="102"/>
        <v>-1290</v>
      </c>
      <c r="C212" s="6">
        <v>1.0069571470000001</v>
      </c>
      <c r="E212" s="8"/>
      <c r="F212" s="25">
        <f t="shared" si="104"/>
        <v>-1182.5218562706725</v>
      </c>
      <c r="G212" s="25">
        <f t="shared" si="105"/>
        <v>-1181.7484937939914</v>
      </c>
      <c r="H212" s="26">
        <f t="shared" si="110"/>
        <v>0.52809049349999992</v>
      </c>
      <c r="I212" s="26">
        <f t="shared" si="111"/>
        <v>0.48833659766666665</v>
      </c>
      <c r="J212" s="29">
        <f t="shared" si="118"/>
        <v>0.46339512077777784</v>
      </c>
      <c r="K212" s="29">
        <f t="shared" si="113"/>
        <v>-2.4941476888888814E-2</v>
      </c>
      <c r="L212" s="58">
        <f t="shared" si="114"/>
        <v>-6.4695372722222089E-2</v>
      </c>
      <c r="M212" s="23"/>
      <c r="N212" s="40">
        <f t="shared" si="100"/>
        <v>0.91449939182462447</v>
      </c>
      <c r="O212" s="40">
        <f t="shared" si="106"/>
        <v>-5.5629999999999997</v>
      </c>
      <c r="P212" s="44"/>
      <c r="Q212" s="40"/>
      <c r="R212" s="23"/>
      <c r="T212" s="25">
        <f t="shared" si="107"/>
        <v>-534.4441008119577</v>
      </c>
      <c r="U212" s="25">
        <f t="shared" si="108"/>
        <v>-532.12401338191455</v>
      </c>
      <c r="V212" s="26">
        <f t="shared" si="103"/>
        <v>0.62948481599999995</v>
      </c>
      <c r="W212" s="26">
        <f t="shared" si="112"/>
        <v>0.59021340630000008</v>
      </c>
      <c r="X212" s="29">
        <f t="shared" si="117"/>
        <v>0.74519716592777796</v>
      </c>
      <c r="Y212" s="29">
        <f t="shared" si="115"/>
        <v>0.15498375962777788</v>
      </c>
      <c r="Z212" s="58">
        <f t="shared" si="116"/>
        <v>0.11571234992777801</v>
      </c>
      <c r="AA212" s="23"/>
      <c r="AB212" s="40">
        <f t="shared" si="101"/>
        <v>0.97496004151269822</v>
      </c>
      <c r="AC212" s="40">
        <f t="shared" si="109"/>
        <v>-12.43</v>
      </c>
      <c r="AD212" s="40"/>
      <c r="AE212" s="40"/>
    </row>
    <row r="213" spans="1:31" ht="15">
      <c r="A213" s="7">
        <v>1289000</v>
      </c>
      <c r="B213" s="7">
        <f t="shared" si="102"/>
        <v>-1289</v>
      </c>
      <c r="C213" s="6">
        <v>0.84559042699999998</v>
      </c>
      <c r="E213" s="8"/>
      <c r="F213" s="25">
        <f t="shared" si="104"/>
        <v>-1180.9751313173106</v>
      </c>
      <c r="G213" s="25">
        <f t="shared" si="105"/>
        <v>-1180.2017688406295</v>
      </c>
      <c r="H213" s="26">
        <f t="shared" si="110"/>
        <v>0.64669665300000001</v>
      </c>
      <c r="I213" s="26">
        <f t="shared" si="111"/>
        <v>0.59487178883333336</v>
      </c>
      <c r="J213" s="29">
        <f t="shared" si="118"/>
        <v>0.4966114585555555</v>
      </c>
      <c r="K213" s="29">
        <f t="shared" si="113"/>
        <v>-9.8260330277777863E-2</v>
      </c>
      <c r="L213" s="58">
        <f t="shared" si="114"/>
        <v>-0.15008519444444451</v>
      </c>
      <c r="M213" s="23"/>
      <c r="N213" s="40">
        <f t="shared" si="100"/>
        <v>0.9606108641623482</v>
      </c>
      <c r="O213" s="40">
        <f t="shared" si="106"/>
        <v>-5.5629999999999997</v>
      </c>
      <c r="P213" s="44"/>
      <c r="Q213" s="40"/>
      <c r="R213" s="23"/>
      <c r="T213" s="25">
        <f t="shared" si="107"/>
        <v>-529.80392595187152</v>
      </c>
      <c r="U213" s="25">
        <f t="shared" si="108"/>
        <v>-527.48383852182837</v>
      </c>
      <c r="V213" s="26">
        <f t="shared" si="103"/>
        <v>0.58284185350000006</v>
      </c>
      <c r="W213" s="26">
        <f t="shared" si="112"/>
        <v>0.63706219909999995</v>
      </c>
      <c r="X213" s="29">
        <f t="shared" si="117"/>
        <v>0.77924625481666665</v>
      </c>
      <c r="Y213" s="29">
        <f t="shared" si="115"/>
        <v>0.1421840557166667</v>
      </c>
      <c r="Z213" s="58">
        <f t="shared" si="116"/>
        <v>0.19640440131666659</v>
      </c>
      <c r="AA213" s="23"/>
      <c r="AB213" s="40">
        <f t="shared" si="101"/>
        <v>0.60391953674633714</v>
      </c>
      <c r="AC213" s="40">
        <f t="shared" si="109"/>
        <v>-12.43</v>
      </c>
      <c r="AD213" s="40"/>
      <c r="AE213" s="40"/>
    </row>
    <row r="214" spans="1:31" ht="15">
      <c r="A214" s="7">
        <v>1288000</v>
      </c>
      <c r="B214" s="7">
        <f t="shared" si="102"/>
        <v>-1288</v>
      </c>
      <c r="C214" s="6">
        <v>0.85617701300000004</v>
      </c>
      <c r="E214" s="8"/>
      <c r="F214" s="25">
        <f t="shared" si="104"/>
        <v>-1179.4284063639486</v>
      </c>
      <c r="G214" s="25">
        <f t="shared" si="105"/>
        <v>-1178.6550438872675</v>
      </c>
      <c r="H214" s="26">
        <f t="shared" si="110"/>
        <v>0.60982822000000003</v>
      </c>
      <c r="I214" s="26">
        <f t="shared" si="111"/>
        <v>0.64815877099999997</v>
      </c>
      <c r="J214" s="29">
        <f t="shared" si="118"/>
        <v>0.54604178155555561</v>
      </c>
      <c r="K214" s="29">
        <f t="shared" si="113"/>
        <v>-0.10211698944444436</v>
      </c>
      <c r="L214" s="58">
        <f t="shared" si="114"/>
        <v>-6.3786438444444427E-2</v>
      </c>
      <c r="M214" s="23"/>
      <c r="N214" s="40">
        <f t="shared" si="100"/>
        <v>0.55724183715801257</v>
      </c>
      <c r="O214" s="40">
        <f t="shared" si="106"/>
        <v>-5.5629999999999997</v>
      </c>
      <c r="P214" s="44"/>
      <c r="Q214" s="40"/>
      <c r="R214" s="23"/>
      <c r="T214" s="25">
        <f t="shared" si="107"/>
        <v>-525.16375109178534</v>
      </c>
      <c r="U214" s="25">
        <f t="shared" si="108"/>
        <v>-522.8436636617422</v>
      </c>
      <c r="V214" s="26">
        <f t="shared" si="103"/>
        <v>0.69885992780000006</v>
      </c>
      <c r="W214" s="26">
        <f t="shared" si="112"/>
        <v>0.77018276976666689</v>
      </c>
      <c r="X214" s="29">
        <f t="shared" si="117"/>
        <v>0.80516072710555564</v>
      </c>
      <c r="Y214" s="29">
        <f t="shared" si="115"/>
        <v>3.4977957338888754E-2</v>
      </c>
      <c r="Z214" s="58">
        <f t="shared" si="116"/>
        <v>0.10630079930555558</v>
      </c>
      <c r="AA214" s="23"/>
      <c r="AB214" s="40">
        <f t="shared" si="101"/>
        <v>-4.9701631081659571E-2</v>
      </c>
      <c r="AC214" s="40">
        <f t="shared" si="109"/>
        <v>-12.43</v>
      </c>
      <c r="AD214" s="40"/>
      <c r="AE214" s="40"/>
    </row>
    <row r="215" spans="1:31" ht="15">
      <c r="A215" s="7">
        <v>1287000</v>
      </c>
      <c r="B215" s="7">
        <f t="shared" si="102"/>
        <v>-1287</v>
      </c>
      <c r="C215" s="6">
        <v>0.95344291999999997</v>
      </c>
      <c r="E215" s="8"/>
      <c r="F215" s="25">
        <f t="shared" si="104"/>
        <v>-1177.8816814105867</v>
      </c>
      <c r="G215" s="25">
        <f t="shared" si="105"/>
        <v>-1177.1083189339056</v>
      </c>
      <c r="H215" s="26">
        <f t="shared" si="110"/>
        <v>0.68795143999999997</v>
      </c>
      <c r="I215" s="26">
        <f t="shared" si="111"/>
        <v>0.66601546450000004</v>
      </c>
      <c r="J215" s="29">
        <f t="shared" si="118"/>
        <v>0.61118129999999993</v>
      </c>
      <c r="K215" s="29">
        <f t="shared" si="113"/>
        <v>-5.4834164500000115E-2</v>
      </c>
      <c r="L215" s="58">
        <f t="shared" si="114"/>
        <v>-7.6770140000000042E-2</v>
      </c>
      <c r="M215" s="23"/>
      <c r="N215" s="40">
        <f t="shared" si="100"/>
        <v>-0.10686683850572549</v>
      </c>
      <c r="O215" s="40">
        <f t="shared" si="106"/>
        <v>-5.5629999999999997</v>
      </c>
      <c r="P215" s="44"/>
      <c r="Q215" s="40"/>
      <c r="R215" s="23"/>
      <c r="T215" s="25">
        <f t="shared" si="107"/>
        <v>-520.52357623169917</v>
      </c>
      <c r="U215" s="25">
        <f t="shared" si="108"/>
        <v>-518.20348880165602</v>
      </c>
      <c r="V215" s="26">
        <f t="shared" si="103"/>
        <v>1.0288465280000003</v>
      </c>
      <c r="W215" s="26">
        <f t="shared" si="112"/>
        <v>0.94656747085000015</v>
      </c>
      <c r="X215" s="29">
        <f t="shared" si="117"/>
        <v>0.84248456677222228</v>
      </c>
      <c r="Y215" s="29">
        <f t="shared" si="115"/>
        <v>-0.10408290407777787</v>
      </c>
      <c r="Z215" s="58">
        <f t="shared" si="116"/>
        <v>-0.18636196122777804</v>
      </c>
      <c r="AA215" s="23"/>
      <c r="AB215" s="40">
        <f t="shared" si="101"/>
        <v>-0.68006685335444672</v>
      </c>
      <c r="AC215" s="40">
        <f t="shared" si="109"/>
        <v>-12.43</v>
      </c>
      <c r="AD215" s="40"/>
      <c r="AE215" s="40"/>
    </row>
    <row r="216" spans="1:31" ht="15">
      <c r="A216" s="7">
        <v>1286000</v>
      </c>
      <c r="B216" s="7">
        <f t="shared" si="102"/>
        <v>-1286</v>
      </c>
      <c r="C216" s="6">
        <v>0.97472126699999995</v>
      </c>
      <c r="E216" s="8"/>
      <c r="F216" s="25">
        <f t="shared" si="104"/>
        <v>-1176.3349564572247</v>
      </c>
      <c r="G216" s="25">
        <f t="shared" si="105"/>
        <v>-1175.5615939805436</v>
      </c>
      <c r="H216" s="26">
        <f t="shared" si="110"/>
        <v>0.70026673350000002</v>
      </c>
      <c r="I216" s="26">
        <f t="shared" si="111"/>
        <v>0.65069801350000001</v>
      </c>
      <c r="J216" s="29">
        <f t="shared" si="118"/>
        <v>0.6614652866666666</v>
      </c>
      <c r="K216" s="29">
        <f t="shared" si="113"/>
        <v>1.0767273166666591E-2</v>
      </c>
      <c r="L216" s="58">
        <f t="shared" si="114"/>
        <v>-3.8801446833333419E-2</v>
      </c>
      <c r="M216" s="23"/>
      <c r="N216" s="40">
        <f t="shared" si="100"/>
        <v>-0.72097133274002312</v>
      </c>
      <c r="O216" s="40">
        <f t="shared" si="106"/>
        <v>-5.5629999999999997</v>
      </c>
      <c r="P216" s="44"/>
      <c r="Q216" s="40"/>
      <c r="R216" s="23"/>
      <c r="T216" s="25">
        <f t="shared" si="107"/>
        <v>-515.88340137161299</v>
      </c>
      <c r="U216" s="25">
        <f t="shared" si="108"/>
        <v>-513.56331394156985</v>
      </c>
      <c r="V216" s="26">
        <f t="shared" si="103"/>
        <v>1.11199595675</v>
      </c>
      <c r="W216" s="26">
        <f t="shared" si="112"/>
        <v>1.1281600673833334</v>
      </c>
      <c r="X216" s="29">
        <f t="shared" si="117"/>
        <v>0.88774100852777782</v>
      </c>
      <c r="Y216" s="29">
        <f t="shared" si="115"/>
        <v>-0.24041905885555559</v>
      </c>
      <c r="Z216" s="58">
        <f t="shared" si="116"/>
        <v>-0.22425494822222214</v>
      </c>
      <c r="AA216" s="23"/>
      <c r="AB216" s="40">
        <f t="shared" si="101"/>
        <v>-0.99222123684150865</v>
      </c>
      <c r="AC216" s="40">
        <f t="shared" si="109"/>
        <v>-12.43</v>
      </c>
      <c r="AD216" s="40"/>
      <c r="AE216" s="40"/>
    </row>
    <row r="217" spans="1:31" ht="15">
      <c r="A217" s="7">
        <v>1285000</v>
      </c>
      <c r="B217" s="7">
        <f t="shared" si="102"/>
        <v>-1285</v>
      </c>
      <c r="C217" s="6">
        <v>1.1263297329999999</v>
      </c>
      <c r="E217" s="8"/>
      <c r="F217" s="25">
        <f t="shared" si="104"/>
        <v>-1174.7882315038628</v>
      </c>
      <c r="G217" s="25">
        <f t="shared" si="105"/>
        <v>-1174.0148690271817</v>
      </c>
      <c r="H217" s="26">
        <f t="shared" si="110"/>
        <v>0.56387586700000003</v>
      </c>
      <c r="I217" s="26">
        <f t="shared" si="111"/>
        <v>0.65034186466666666</v>
      </c>
      <c r="J217" s="29">
        <f t="shared" si="118"/>
        <v>0.68603830738888882</v>
      </c>
      <c r="K217" s="29">
        <f t="shared" si="113"/>
        <v>3.5696442722222166E-2</v>
      </c>
      <c r="L217" s="58">
        <f t="shared" si="114"/>
        <v>0.12216244038888879</v>
      </c>
      <c r="M217" s="23"/>
      <c r="N217" s="40">
        <f t="shared" si="100"/>
        <v>-0.99772532768143762</v>
      </c>
      <c r="O217" s="40">
        <f t="shared" si="106"/>
        <v>-5.5629999999999997</v>
      </c>
      <c r="P217" s="44"/>
      <c r="Q217" s="40"/>
      <c r="R217" s="23"/>
      <c r="T217" s="25">
        <f t="shared" si="107"/>
        <v>-511.24322651152681</v>
      </c>
      <c r="U217" s="25">
        <f t="shared" si="108"/>
        <v>-508.92313908148367</v>
      </c>
      <c r="V217" s="26">
        <f t="shared" si="103"/>
        <v>1.2436377174</v>
      </c>
      <c r="W217" s="26">
        <f t="shared" si="112"/>
        <v>1.1253110709166665</v>
      </c>
      <c r="X217" s="29">
        <f t="shared" si="117"/>
        <v>1.0078227993611111</v>
      </c>
      <c r="Y217" s="29">
        <f t="shared" si="115"/>
        <v>-0.11748827155555541</v>
      </c>
      <c r="Z217" s="58">
        <f t="shared" si="116"/>
        <v>-0.23581491803888888</v>
      </c>
      <c r="AA217" s="23"/>
      <c r="AB217" s="40">
        <f t="shared" si="101"/>
        <v>-0.84010427629969031</v>
      </c>
      <c r="AC217" s="40">
        <f t="shared" si="109"/>
        <v>-12.43</v>
      </c>
      <c r="AD217" s="40"/>
      <c r="AE217" s="40"/>
    </row>
    <row r="218" spans="1:31" ht="15">
      <c r="A218" s="7">
        <v>1284000</v>
      </c>
      <c r="B218" s="7">
        <f t="shared" si="102"/>
        <v>-1284</v>
      </c>
      <c r="C218" s="6">
        <v>1.1055565469999999</v>
      </c>
      <c r="E218" s="8"/>
      <c r="F218" s="25">
        <f t="shared" si="104"/>
        <v>-1173.2415065505008</v>
      </c>
      <c r="G218" s="25">
        <f t="shared" si="105"/>
        <v>-1172.4681440738198</v>
      </c>
      <c r="H218" s="26">
        <f t="shared" si="110"/>
        <v>0.68688299350000004</v>
      </c>
      <c r="I218" s="26">
        <f t="shared" si="111"/>
        <v>0.67919183783333337</v>
      </c>
      <c r="J218" s="29">
        <f t="shared" si="118"/>
        <v>0.72706377850000004</v>
      </c>
      <c r="K218" s="29">
        <f t="shared" si="113"/>
        <v>4.7871940666666668E-2</v>
      </c>
      <c r="L218" s="58">
        <f t="shared" si="114"/>
        <v>4.0180784999999997E-2</v>
      </c>
      <c r="M218" s="23"/>
      <c r="N218" s="40">
        <f t="shared" si="100"/>
        <v>-0.80763255331892847</v>
      </c>
      <c r="O218" s="40">
        <f t="shared" si="106"/>
        <v>-5.5629999999999997</v>
      </c>
      <c r="P218" s="44"/>
      <c r="Q218" s="40"/>
      <c r="R218" s="23"/>
      <c r="T218" s="25">
        <f t="shared" si="107"/>
        <v>-506.60305165144064</v>
      </c>
      <c r="U218" s="25">
        <f t="shared" si="108"/>
        <v>-504.28296422139749</v>
      </c>
      <c r="V218" s="26">
        <f t="shared" si="103"/>
        <v>1.0202995386</v>
      </c>
      <c r="W218" s="26">
        <f t="shared" si="112"/>
        <v>0.99067282316666672</v>
      </c>
      <c r="X218" s="29">
        <f t="shared" si="117"/>
        <v>1.0952967723722222</v>
      </c>
      <c r="Y218" s="29">
        <f t="shared" si="115"/>
        <v>0.10462394920555551</v>
      </c>
      <c r="Z218" s="58">
        <f t="shared" si="116"/>
        <v>7.4997233772222227E-2</v>
      </c>
      <c r="AA218" s="23"/>
      <c r="AB218" s="40">
        <f t="shared" si="101"/>
        <v>-0.29489318815822718</v>
      </c>
      <c r="AC218" s="40">
        <f t="shared" si="109"/>
        <v>-12.43</v>
      </c>
      <c r="AD218" s="40"/>
      <c r="AE218" s="40"/>
    </row>
    <row r="219" spans="1:31" ht="15">
      <c r="A219" s="7">
        <v>1283000</v>
      </c>
      <c r="B219" s="7">
        <f t="shared" si="102"/>
        <v>-1283</v>
      </c>
      <c r="C219" s="6">
        <v>1.0486136399999999</v>
      </c>
      <c r="E219" s="8"/>
      <c r="F219" s="25">
        <f t="shared" si="104"/>
        <v>-1171.6947815971389</v>
      </c>
      <c r="G219" s="25">
        <f t="shared" si="105"/>
        <v>-1170.9214191204578</v>
      </c>
      <c r="H219" s="26">
        <f t="shared" si="110"/>
        <v>0.78681665300000003</v>
      </c>
      <c r="I219" s="26">
        <f t="shared" si="111"/>
        <v>0.73882605766666665</v>
      </c>
      <c r="J219" s="29">
        <f t="shared" si="118"/>
        <v>0.78171959777777777</v>
      </c>
      <c r="K219" s="29">
        <f t="shared" si="113"/>
        <v>4.2893540111111128E-2</v>
      </c>
      <c r="L219" s="58">
        <f t="shared" si="114"/>
        <v>-5.0970552222222576E-3</v>
      </c>
      <c r="M219" s="23"/>
      <c r="N219" s="40">
        <f t="shared" si="100"/>
        <v>-0.23963953142249175</v>
      </c>
      <c r="O219" s="40">
        <f t="shared" si="106"/>
        <v>-5.5629999999999997</v>
      </c>
      <c r="P219" s="44"/>
      <c r="Q219" s="40"/>
      <c r="R219" s="23"/>
      <c r="T219" s="25">
        <f t="shared" si="107"/>
        <v>-501.96287679135446</v>
      </c>
      <c r="U219" s="25">
        <f t="shared" si="108"/>
        <v>-499.64278936131132</v>
      </c>
      <c r="V219" s="26">
        <f t="shared" si="103"/>
        <v>0.70808121350000008</v>
      </c>
      <c r="W219" s="26">
        <f t="shared" si="112"/>
        <v>0.89800075909999999</v>
      </c>
      <c r="X219" s="29">
        <f t="shared" si="117"/>
        <v>1.1317102245500001</v>
      </c>
      <c r="Y219" s="29">
        <f t="shared" si="115"/>
        <v>0.23370946545000015</v>
      </c>
      <c r="Z219" s="58">
        <f t="shared" si="116"/>
        <v>0.42362901105000006</v>
      </c>
      <c r="AA219" s="23"/>
      <c r="AB219" s="40">
        <f t="shared" si="101"/>
        <v>0.38830170009519172</v>
      </c>
      <c r="AC219" s="40">
        <f t="shared" si="109"/>
        <v>-12.43</v>
      </c>
      <c r="AD219" s="40"/>
      <c r="AE219" s="40"/>
    </row>
    <row r="220" spans="1:31" ht="15">
      <c r="A220" s="7">
        <v>1282000</v>
      </c>
      <c r="B220" s="7">
        <f t="shared" si="102"/>
        <v>-1282</v>
      </c>
      <c r="C220" s="6">
        <v>1.00966248</v>
      </c>
      <c r="E220" s="8"/>
      <c r="F220" s="25">
        <f t="shared" si="104"/>
        <v>-1170.148056643777</v>
      </c>
      <c r="G220" s="25">
        <f t="shared" si="105"/>
        <v>-1169.3746941670959</v>
      </c>
      <c r="H220" s="26">
        <f t="shared" si="110"/>
        <v>0.74277852649999998</v>
      </c>
      <c r="I220" s="26">
        <f t="shared" si="111"/>
        <v>0.75961428650000007</v>
      </c>
      <c r="J220" s="29">
        <f t="shared" si="118"/>
        <v>0.83009409255555555</v>
      </c>
      <c r="K220" s="29">
        <f t="shared" si="113"/>
        <v>7.0479806055555483E-2</v>
      </c>
      <c r="L220" s="58">
        <f t="shared" si="114"/>
        <v>8.7315566055555571E-2</v>
      </c>
      <c r="M220" s="23"/>
      <c r="N220" s="40">
        <f t="shared" si="100"/>
        <v>0.44048349052325275</v>
      </c>
      <c r="O220" s="40">
        <f t="shared" si="106"/>
        <v>-5.5629999999999997</v>
      </c>
      <c r="P220" s="44"/>
      <c r="Q220" s="40"/>
      <c r="R220" s="23"/>
      <c r="T220" s="25">
        <f t="shared" si="107"/>
        <v>-497.32270193126828</v>
      </c>
      <c r="U220" s="25">
        <f t="shared" si="108"/>
        <v>-495.00261450122514</v>
      </c>
      <c r="V220" s="26">
        <f t="shared" si="103"/>
        <v>0.96562152520000011</v>
      </c>
      <c r="W220" s="26">
        <f t="shared" si="112"/>
        <v>1.1279745574000002</v>
      </c>
      <c r="X220" s="29">
        <f t="shared" si="117"/>
        <v>1.1267220817999999</v>
      </c>
      <c r="Y220" s="29">
        <f t="shared" si="115"/>
        <v>-1.2524756000003023E-3</v>
      </c>
      <c r="Z220" s="58">
        <f t="shared" si="116"/>
        <v>0.16110055659999978</v>
      </c>
      <c r="AA220" s="23"/>
      <c r="AB220" s="40">
        <f t="shared" si="101"/>
        <v>0.88980590738137477</v>
      </c>
      <c r="AC220" s="40">
        <f t="shared" si="109"/>
        <v>-12.43</v>
      </c>
      <c r="AD220" s="40"/>
      <c r="AE220" s="40"/>
    </row>
    <row r="221" spans="1:31" ht="15">
      <c r="A221" s="7">
        <v>1281000</v>
      </c>
      <c r="B221" s="7">
        <f t="shared" si="102"/>
        <v>-1281</v>
      </c>
      <c r="C221" s="6">
        <v>0.92829497299999997</v>
      </c>
      <c r="E221" s="8"/>
      <c r="F221" s="25">
        <f t="shared" si="104"/>
        <v>-1168.601331690415</v>
      </c>
      <c r="G221" s="25">
        <f t="shared" si="105"/>
        <v>-1167.8279692137339</v>
      </c>
      <c r="H221" s="26">
        <f t="shared" si="110"/>
        <v>0.74924767999999997</v>
      </c>
      <c r="I221" s="26">
        <f t="shared" si="111"/>
        <v>0.83598403316666658</v>
      </c>
      <c r="J221" s="29">
        <f t="shared" si="118"/>
        <v>0.90046345844444453</v>
      </c>
      <c r="K221" s="29">
        <f t="shared" si="113"/>
        <v>6.4479425277777946E-2</v>
      </c>
      <c r="L221" s="58">
        <f t="shared" si="114"/>
        <v>0.15121577844444456</v>
      </c>
      <c r="M221" s="23"/>
      <c r="N221" s="40">
        <f t="shared" si="100"/>
        <v>0.91449939182443185</v>
      </c>
      <c r="O221" s="40">
        <f t="shared" si="106"/>
        <v>-5.5629999999999997</v>
      </c>
      <c r="P221" s="44"/>
      <c r="Q221" s="40"/>
      <c r="R221" s="23"/>
      <c r="T221" s="25">
        <f t="shared" si="107"/>
        <v>-492.68252707118211</v>
      </c>
      <c r="U221" s="25">
        <f t="shared" si="108"/>
        <v>-490.36243964113896</v>
      </c>
      <c r="V221" s="26">
        <f t="shared" si="103"/>
        <v>1.7102209335</v>
      </c>
      <c r="W221" s="26">
        <f t="shared" si="112"/>
        <v>1.3486500231</v>
      </c>
      <c r="X221" s="29">
        <f t="shared" si="117"/>
        <v>1.153809107361111</v>
      </c>
      <c r="Y221" s="29">
        <f t="shared" si="115"/>
        <v>-0.19484091573888906</v>
      </c>
      <c r="Z221" s="58">
        <f t="shared" si="116"/>
        <v>-0.55641182613888907</v>
      </c>
      <c r="AA221" s="23"/>
      <c r="AB221" s="40">
        <f t="shared" si="101"/>
        <v>0.97496004151269033</v>
      </c>
      <c r="AC221" s="40">
        <f t="shared" si="109"/>
        <v>-12.43</v>
      </c>
      <c r="AD221" s="40"/>
      <c r="AE221" s="40"/>
    </row>
    <row r="222" spans="1:31" ht="15">
      <c r="A222" s="7">
        <v>1280000</v>
      </c>
      <c r="B222" s="7">
        <f t="shared" si="102"/>
        <v>-1280</v>
      </c>
      <c r="C222" s="6">
        <v>0.96816406700000002</v>
      </c>
      <c r="E222" s="8"/>
      <c r="F222" s="25">
        <f t="shared" si="104"/>
        <v>-1167.0546067370531</v>
      </c>
      <c r="G222" s="25">
        <f t="shared" si="105"/>
        <v>-1166.281244260372</v>
      </c>
      <c r="H222" s="26">
        <f t="shared" si="110"/>
        <v>1.0159258929999999</v>
      </c>
      <c r="I222" s="26">
        <f t="shared" si="111"/>
        <v>0.95563472216666667</v>
      </c>
      <c r="J222" s="29">
        <f t="shared" si="118"/>
        <v>0.99373634733333327</v>
      </c>
      <c r="K222" s="29">
        <f t="shared" si="113"/>
        <v>3.8101625166666597E-2</v>
      </c>
      <c r="L222" s="58">
        <f t="shared" si="114"/>
        <v>-2.2189545666666644E-2</v>
      </c>
      <c r="M222" s="23"/>
      <c r="N222" s="40">
        <f t="shared" si="100"/>
        <v>0.9606108641624489</v>
      </c>
      <c r="O222" s="40">
        <f t="shared" si="106"/>
        <v>-5.5629999999999997</v>
      </c>
      <c r="P222" s="44"/>
      <c r="Q222" s="40"/>
      <c r="R222" s="23"/>
      <c r="T222" s="25">
        <f t="shared" si="107"/>
        <v>-488.04235221109593</v>
      </c>
      <c r="U222" s="25">
        <f t="shared" si="108"/>
        <v>-485.72226478105279</v>
      </c>
      <c r="V222" s="26">
        <f t="shared" si="103"/>
        <v>1.3701076106000001</v>
      </c>
      <c r="W222" s="26">
        <f t="shared" si="112"/>
        <v>1.3689698471666667</v>
      </c>
      <c r="X222" s="29">
        <f t="shared" si="117"/>
        <v>1.1510502614277778</v>
      </c>
      <c r="Y222" s="29">
        <f t="shared" si="115"/>
        <v>-0.21791958573888892</v>
      </c>
      <c r="Z222" s="58">
        <f t="shared" si="116"/>
        <v>-0.2190573491722223</v>
      </c>
      <c r="AA222" s="23"/>
      <c r="AB222" s="40">
        <f t="shared" si="101"/>
        <v>0.60391953674630894</v>
      </c>
      <c r="AC222" s="40">
        <f t="shared" si="109"/>
        <v>-12.43</v>
      </c>
      <c r="AD222" s="40"/>
      <c r="AE222" s="40"/>
    </row>
    <row r="223" spans="1:31" ht="15">
      <c r="A223" s="7">
        <v>1279000</v>
      </c>
      <c r="B223" s="7">
        <f t="shared" si="102"/>
        <v>-1279</v>
      </c>
      <c r="C223" s="6">
        <v>0.91321350700000004</v>
      </c>
      <c r="E223" s="8"/>
      <c r="F223" s="25">
        <f t="shared" si="104"/>
        <v>-1165.5078817836911</v>
      </c>
      <c r="G223" s="25">
        <f t="shared" si="105"/>
        <v>-1164.73451930701</v>
      </c>
      <c r="H223" s="26">
        <f t="shared" si="110"/>
        <v>1.1017305935000001</v>
      </c>
      <c r="I223" s="26">
        <f t="shared" si="111"/>
        <v>1.0803261264999999</v>
      </c>
      <c r="J223" s="29">
        <f t="shared" si="118"/>
        <v>1.0279132399444444</v>
      </c>
      <c r="K223" s="29">
        <f t="shared" si="113"/>
        <v>-5.2412886555555538E-2</v>
      </c>
      <c r="L223" s="58">
        <f t="shared" si="114"/>
        <v>-7.3817353555555743E-2</v>
      </c>
      <c r="M223" s="23"/>
      <c r="N223" s="40">
        <f t="shared" si="100"/>
        <v>0.55724183715831366</v>
      </c>
      <c r="O223" s="40">
        <f t="shared" si="106"/>
        <v>-5.5629999999999997</v>
      </c>
      <c r="P223" s="44"/>
      <c r="Q223" s="40"/>
      <c r="R223" s="23"/>
      <c r="T223" s="25">
        <f t="shared" si="107"/>
        <v>-483.40217735100975</v>
      </c>
      <c r="U223" s="25">
        <f t="shared" si="108"/>
        <v>-481.08208992096661</v>
      </c>
      <c r="V223" s="26">
        <f t="shared" si="103"/>
        <v>1.0265809974</v>
      </c>
      <c r="W223" s="26">
        <f t="shared" si="112"/>
        <v>1.1268806170833334</v>
      </c>
      <c r="X223" s="29">
        <f t="shared" si="117"/>
        <v>1.1567761808611112</v>
      </c>
      <c r="Y223" s="29">
        <f t="shared" si="115"/>
        <v>2.98955637777778E-2</v>
      </c>
      <c r="Z223" s="58">
        <f t="shared" si="116"/>
        <v>0.13019518346111125</v>
      </c>
      <c r="AA223" s="23"/>
      <c r="AB223" s="40">
        <f t="shared" si="101"/>
        <v>-4.9701631081694807E-2</v>
      </c>
      <c r="AC223" s="40">
        <f t="shared" si="109"/>
        <v>-12.43</v>
      </c>
      <c r="AD223" s="40"/>
      <c r="AE223" s="40"/>
    </row>
    <row r="224" spans="1:31" ht="15">
      <c r="A224" s="7">
        <v>1278000</v>
      </c>
      <c r="B224" s="7">
        <f t="shared" si="102"/>
        <v>-1278</v>
      </c>
      <c r="C224" s="6">
        <v>0.86550791999999999</v>
      </c>
      <c r="E224" s="8"/>
      <c r="F224" s="25">
        <f t="shared" si="104"/>
        <v>-1163.9611568303292</v>
      </c>
      <c r="G224" s="25">
        <f t="shared" si="105"/>
        <v>-1163.1877943536481</v>
      </c>
      <c r="H224" s="26">
        <f t="shared" si="110"/>
        <v>1.123321893</v>
      </c>
      <c r="I224" s="26">
        <f t="shared" si="111"/>
        <v>1.1862145043333332</v>
      </c>
      <c r="J224" s="29">
        <f t="shared" si="118"/>
        <v>1.0235302073888888</v>
      </c>
      <c r="K224" s="29">
        <f t="shared" si="113"/>
        <v>-0.16268429694444442</v>
      </c>
      <c r="L224" s="58">
        <f t="shared" si="114"/>
        <v>-9.9791685611111181E-2</v>
      </c>
      <c r="M224" s="23"/>
      <c r="N224" s="40">
        <f t="shared" si="100"/>
        <v>-0.10686683850536495</v>
      </c>
      <c r="O224" s="40">
        <f t="shared" si="106"/>
        <v>-5.5629999999999997</v>
      </c>
      <c r="P224" s="44"/>
      <c r="Q224" s="40"/>
      <c r="R224" s="23"/>
      <c r="T224" s="25">
        <f t="shared" si="107"/>
        <v>-478.76200249092358</v>
      </c>
      <c r="U224" s="25">
        <f t="shared" si="108"/>
        <v>-476.44191506088043</v>
      </c>
      <c r="V224" s="26">
        <f t="shared" si="103"/>
        <v>0.98395324325</v>
      </c>
      <c r="W224" s="26">
        <f t="shared" si="112"/>
        <v>1.1221044758166667</v>
      </c>
      <c r="X224" s="29">
        <f t="shared" si="117"/>
        <v>1.1757408798055557</v>
      </c>
      <c r="Y224" s="29">
        <f t="shared" si="115"/>
        <v>5.3636403988889025E-2</v>
      </c>
      <c r="Z224" s="58">
        <f t="shared" si="116"/>
        <v>0.19178763655555575</v>
      </c>
      <c r="AA224" s="23"/>
      <c r="AB224" s="40">
        <f t="shared" si="101"/>
        <v>-0.68006685335447259</v>
      </c>
      <c r="AC224" s="40">
        <f t="shared" si="109"/>
        <v>-12.43</v>
      </c>
      <c r="AD224" s="40"/>
      <c r="AE224" s="40"/>
    </row>
    <row r="225" spans="1:31" ht="15">
      <c r="A225" s="7">
        <v>1277000</v>
      </c>
      <c r="B225" s="7">
        <f t="shared" si="102"/>
        <v>-1277</v>
      </c>
      <c r="C225" s="6">
        <v>0.91264215999999998</v>
      </c>
      <c r="E225" s="8"/>
      <c r="F225" s="25">
        <f t="shared" si="104"/>
        <v>-1162.4144318769672</v>
      </c>
      <c r="G225" s="25">
        <f t="shared" si="105"/>
        <v>-1161.6410694002861</v>
      </c>
      <c r="H225" s="26">
        <f t="shared" si="110"/>
        <v>1.3335910264999999</v>
      </c>
      <c r="I225" s="26">
        <f t="shared" si="111"/>
        <v>1.2867482621666666</v>
      </c>
      <c r="J225" s="29">
        <f t="shared" si="118"/>
        <v>1.0169634726111112</v>
      </c>
      <c r="K225" s="29">
        <f t="shared" si="113"/>
        <v>-0.2697847895555554</v>
      </c>
      <c r="L225" s="58">
        <f t="shared" si="114"/>
        <v>-0.31662755388888875</v>
      </c>
      <c r="M225" s="23"/>
      <c r="N225" s="40">
        <f t="shared" si="100"/>
        <v>-0.72097133273969305</v>
      </c>
      <c r="O225" s="40">
        <f t="shared" si="106"/>
        <v>-5.5629999999999997</v>
      </c>
      <c r="P225" s="44"/>
      <c r="Q225" s="40"/>
      <c r="R225" s="23"/>
      <c r="T225" s="25">
        <f t="shared" si="107"/>
        <v>-474.1218276308374</v>
      </c>
      <c r="U225" s="25">
        <f t="shared" si="108"/>
        <v>-471.80174020079426</v>
      </c>
      <c r="V225" s="26">
        <f t="shared" si="103"/>
        <v>1.3557791868</v>
      </c>
      <c r="W225" s="26">
        <f t="shared" si="112"/>
        <v>1.1861801780166665</v>
      </c>
      <c r="X225" s="29">
        <f t="shared" si="117"/>
        <v>1.1864434448500001</v>
      </c>
      <c r="Y225" s="29">
        <f t="shared" si="115"/>
        <v>2.6326683333355305E-4</v>
      </c>
      <c r="Z225" s="58">
        <f t="shared" si="116"/>
        <v>-0.1693357419499999</v>
      </c>
      <c r="AA225" s="23"/>
      <c r="AB225" s="40">
        <f t="shared" si="101"/>
        <v>-0.99222123684151298</v>
      </c>
      <c r="AC225" s="40">
        <f t="shared" si="109"/>
        <v>-12.43</v>
      </c>
      <c r="AD225" s="40"/>
      <c r="AE225" s="40"/>
    </row>
    <row r="226" spans="1:31" ht="15">
      <c r="A226" s="7">
        <v>1276000</v>
      </c>
      <c r="B226" s="7">
        <f t="shared" si="102"/>
        <v>-1276</v>
      </c>
      <c r="C226" s="6">
        <v>0.95512826699999998</v>
      </c>
      <c r="E226" s="8"/>
      <c r="F226" s="25">
        <f t="shared" si="104"/>
        <v>-1160.8677069236053</v>
      </c>
      <c r="G226" s="25">
        <f t="shared" si="105"/>
        <v>-1160.0943444469242</v>
      </c>
      <c r="H226" s="26">
        <f t="shared" si="110"/>
        <v>1.4033318669999999</v>
      </c>
      <c r="I226" s="26">
        <f t="shared" si="111"/>
        <v>1.2437993068333333</v>
      </c>
      <c r="J226" s="29">
        <f t="shared" si="118"/>
        <v>1.0124820711666667</v>
      </c>
      <c r="K226" s="29">
        <f t="shared" si="113"/>
        <v>-0.23131723566666662</v>
      </c>
      <c r="L226" s="58">
        <f t="shared" si="114"/>
        <v>-0.39084979583333324</v>
      </c>
      <c r="M226" s="23"/>
      <c r="N226" s="40">
        <f t="shared" si="100"/>
        <v>-0.99772532768141309</v>
      </c>
      <c r="O226" s="40">
        <f t="shared" si="106"/>
        <v>-5.5629999999999997</v>
      </c>
      <c r="P226" s="44"/>
      <c r="Q226" s="40"/>
      <c r="R226" s="23"/>
      <c r="T226" s="25">
        <f t="shared" si="107"/>
        <v>-469.48165277075123</v>
      </c>
      <c r="U226" s="25">
        <f t="shared" si="108"/>
        <v>-467.16156534070808</v>
      </c>
      <c r="V226" s="26">
        <f t="shared" si="103"/>
        <v>1.2188081040000001</v>
      </c>
      <c r="W226" s="26">
        <f t="shared" si="112"/>
        <v>1.2154733681000001</v>
      </c>
      <c r="X226" s="29">
        <f t="shared" si="117"/>
        <v>1.1394354107666667</v>
      </c>
      <c r="Y226" s="29">
        <f t="shared" si="115"/>
        <v>-7.6037957333333406E-2</v>
      </c>
      <c r="Z226" s="58">
        <f t="shared" si="116"/>
        <v>-7.9372693233333402E-2</v>
      </c>
      <c r="AA226" s="23"/>
      <c r="AB226" s="40">
        <f t="shared" si="101"/>
        <v>-0.84010427629967122</v>
      </c>
      <c r="AC226" s="40">
        <f t="shared" si="109"/>
        <v>-12.43</v>
      </c>
      <c r="AD226" s="40"/>
      <c r="AE226" s="40"/>
    </row>
    <row r="227" spans="1:31" ht="15">
      <c r="A227" s="7">
        <v>1275000</v>
      </c>
      <c r="B227" s="7">
        <f t="shared" si="102"/>
        <v>-1275</v>
      </c>
      <c r="C227" s="6">
        <v>0.91418865299999996</v>
      </c>
      <c r="E227" s="8"/>
      <c r="F227" s="25">
        <f t="shared" si="104"/>
        <v>-1159.3209819702433</v>
      </c>
      <c r="G227" s="25">
        <f t="shared" si="105"/>
        <v>-1158.5476194935623</v>
      </c>
      <c r="H227" s="26">
        <f t="shared" si="110"/>
        <v>0.99447502700000001</v>
      </c>
      <c r="I227" s="26">
        <f t="shared" si="111"/>
        <v>1.0483920846666666</v>
      </c>
      <c r="J227" s="29">
        <f t="shared" si="118"/>
        <v>0.98828493416666674</v>
      </c>
      <c r="K227" s="29">
        <f t="shared" si="113"/>
        <v>-6.0107150499999817E-2</v>
      </c>
      <c r="L227" s="58">
        <f t="shared" si="114"/>
        <v>-6.1900928333332716E-3</v>
      </c>
      <c r="M227" s="23"/>
      <c r="N227" s="40">
        <f t="shared" si="100"/>
        <v>-0.8076325533191423</v>
      </c>
      <c r="O227" s="40">
        <f t="shared" si="106"/>
        <v>-5.5629999999999997</v>
      </c>
      <c r="P227" s="44"/>
      <c r="Q227" s="40"/>
      <c r="R227" s="23"/>
      <c r="T227" s="25">
        <f t="shared" si="107"/>
        <v>-464.84147791066505</v>
      </c>
      <c r="U227" s="25">
        <f t="shared" si="108"/>
        <v>-462.5213904806219</v>
      </c>
      <c r="V227" s="26">
        <f t="shared" si="103"/>
        <v>1.0718328134999999</v>
      </c>
      <c r="W227" s="26">
        <f t="shared" si="112"/>
        <v>1.0564681405</v>
      </c>
      <c r="X227" s="29">
        <f t="shared" si="117"/>
        <v>1.0922402943444445</v>
      </c>
      <c r="Y227" s="29">
        <f t="shared" si="115"/>
        <v>3.5772153844444432E-2</v>
      </c>
      <c r="Z227" s="58">
        <f t="shared" si="116"/>
        <v>2.0407480844444548E-2</v>
      </c>
      <c r="AA227" s="23"/>
      <c r="AB227" s="40">
        <f t="shared" si="101"/>
        <v>-0.29489318815819349</v>
      </c>
      <c r="AC227" s="40">
        <f t="shared" si="109"/>
        <v>-12.43</v>
      </c>
      <c r="AD227" s="40"/>
      <c r="AE227" s="40"/>
    </row>
    <row r="228" spans="1:31" ht="15">
      <c r="A228" s="7">
        <v>1274000</v>
      </c>
      <c r="B228" s="7">
        <f t="shared" si="102"/>
        <v>-1274</v>
      </c>
      <c r="C228" s="6">
        <v>0.95508568000000005</v>
      </c>
      <c r="E228" s="8"/>
      <c r="F228" s="25">
        <f t="shared" si="104"/>
        <v>-1157.7742570168814</v>
      </c>
      <c r="G228" s="25">
        <f t="shared" si="105"/>
        <v>-1157.0008945402003</v>
      </c>
      <c r="H228" s="26">
        <f t="shared" si="110"/>
        <v>0.74736935999999998</v>
      </c>
      <c r="I228" s="26">
        <f t="shared" si="111"/>
        <v>0.80850743349999998</v>
      </c>
      <c r="J228" s="29">
        <f t="shared" si="118"/>
        <v>0.95617445933333345</v>
      </c>
      <c r="K228" s="29">
        <f t="shared" si="113"/>
        <v>0.14766702583333347</v>
      </c>
      <c r="L228" s="58">
        <f t="shared" si="114"/>
        <v>0.20880509933333347</v>
      </c>
      <c r="M228" s="23"/>
      <c r="N228" s="40">
        <f t="shared" si="100"/>
        <v>-0.2396395314228438</v>
      </c>
      <c r="O228" s="40">
        <f t="shared" si="106"/>
        <v>-5.5629999999999997</v>
      </c>
      <c r="P228" s="44"/>
      <c r="Q228" s="40"/>
      <c r="R228" s="23"/>
      <c r="T228" s="25">
        <f t="shared" si="107"/>
        <v>-460.20130305057887</v>
      </c>
      <c r="U228" s="25">
        <f t="shared" si="108"/>
        <v>-457.88121562053573</v>
      </c>
      <c r="V228" s="26">
        <f t="shared" si="103"/>
        <v>0.87876350399999992</v>
      </c>
      <c r="W228" s="26">
        <f t="shared" si="112"/>
        <v>1.0041803093666666</v>
      </c>
      <c r="X228" s="29">
        <f t="shared" si="117"/>
        <v>1.0950707827722224</v>
      </c>
      <c r="Y228" s="29">
        <f t="shared" si="115"/>
        <v>9.0890473405555783E-2</v>
      </c>
      <c r="Z228" s="58">
        <f t="shared" si="116"/>
        <v>0.21630727877222244</v>
      </c>
      <c r="AA228" s="23"/>
      <c r="AB228" s="40">
        <f t="shared" si="101"/>
        <v>0.38830170009522424</v>
      </c>
      <c r="AC228" s="40">
        <f t="shared" si="109"/>
        <v>-12.43</v>
      </c>
      <c r="AD228" s="40"/>
      <c r="AE228" s="40"/>
    </row>
    <row r="229" spans="1:31" ht="15">
      <c r="A229" s="7">
        <v>1273000</v>
      </c>
      <c r="B229" s="7">
        <f t="shared" si="102"/>
        <v>-1273</v>
      </c>
      <c r="C229" s="6">
        <v>0.97971401300000005</v>
      </c>
      <c r="E229" s="8"/>
      <c r="F229" s="25">
        <f t="shared" si="104"/>
        <v>-1156.2275320635194</v>
      </c>
      <c r="G229" s="25">
        <f t="shared" si="105"/>
        <v>-1155.4541695868384</v>
      </c>
      <c r="H229" s="26">
        <f t="shared" si="110"/>
        <v>0.68367791349999996</v>
      </c>
      <c r="I229" s="26">
        <f t="shared" si="111"/>
        <v>0.71332078016666667</v>
      </c>
      <c r="J229" s="29">
        <f t="shared" si="118"/>
        <v>0.94639321861111114</v>
      </c>
      <c r="K229" s="29">
        <f t="shared" si="113"/>
        <v>0.23307243844444447</v>
      </c>
      <c r="L229" s="58">
        <f t="shared" si="114"/>
        <v>0.26271530511111119</v>
      </c>
      <c r="M229" s="23"/>
      <c r="N229" s="40">
        <f t="shared" si="100"/>
        <v>0.44048349052282509</v>
      </c>
      <c r="O229" s="40">
        <f t="shared" si="106"/>
        <v>-5.5629999999999997</v>
      </c>
      <c r="P229" s="44"/>
      <c r="Q229" s="40"/>
      <c r="R229" s="23"/>
      <c r="T229" s="25">
        <f t="shared" si="107"/>
        <v>-455.5611281904927</v>
      </c>
      <c r="U229" s="25">
        <f t="shared" si="108"/>
        <v>-453.24104076044955</v>
      </c>
      <c r="V229" s="26">
        <f t="shared" si="103"/>
        <v>1.0619446105999999</v>
      </c>
      <c r="W229" s="26">
        <f t="shared" si="112"/>
        <v>1.0759522471166667</v>
      </c>
      <c r="X229" s="29">
        <f t="shared" si="117"/>
        <v>1.1121827726333333</v>
      </c>
      <c r="Y229" s="29">
        <f t="shared" si="115"/>
        <v>3.6230525516666612E-2</v>
      </c>
      <c r="Z229" s="58">
        <f t="shared" si="116"/>
        <v>5.0238162033333422E-2</v>
      </c>
      <c r="AA229" s="23"/>
      <c r="AB229" s="40">
        <f t="shared" si="101"/>
        <v>0.88980590738139087</v>
      </c>
      <c r="AC229" s="40">
        <f t="shared" si="109"/>
        <v>-12.43</v>
      </c>
      <c r="AD229" s="40"/>
      <c r="AE229" s="40"/>
    </row>
    <row r="230" spans="1:31" ht="15">
      <c r="A230" s="7">
        <v>1272000</v>
      </c>
      <c r="B230" s="7">
        <f t="shared" si="102"/>
        <v>-1272</v>
      </c>
      <c r="C230" s="6">
        <v>0.99780930700000003</v>
      </c>
      <c r="E230" s="8"/>
      <c r="F230" s="25">
        <f t="shared" si="104"/>
        <v>-1154.6808071101575</v>
      </c>
      <c r="G230" s="25">
        <f t="shared" si="105"/>
        <v>-1153.9074446334764</v>
      </c>
      <c r="H230" s="26">
        <f t="shared" si="110"/>
        <v>0.70891506699999995</v>
      </c>
      <c r="I230" s="26">
        <f t="shared" si="111"/>
        <v>0.73024821350000002</v>
      </c>
      <c r="J230" s="29">
        <f t="shared" si="118"/>
        <v>0.94254218977777759</v>
      </c>
      <c r="K230" s="29">
        <f t="shared" si="113"/>
        <v>0.21229397627777757</v>
      </c>
      <c r="L230" s="58">
        <f t="shared" si="114"/>
        <v>0.23362712277777764</v>
      </c>
      <c r="M230" s="23"/>
      <c r="N230" s="40">
        <f t="shared" si="100"/>
        <v>0.91449939182428508</v>
      </c>
      <c r="O230" s="40">
        <f t="shared" si="106"/>
        <v>-5.5629999999999997</v>
      </c>
      <c r="P230" s="44"/>
      <c r="Q230" s="40"/>
      <c r="R230" s="23"/>
      <c r="T230" s="25">
        <f t="shared" si="107"/>
        <v>-450.92095333040652</v>
      </c>
      <c r="U230" s="25">
        <f t="shared" si="108"/>
        <v>-448.60086590036337</v>
      </c>
      <c r="V230" s="26">
        <f t="shared" si="103"/>
        <v>1.2871486267500001</v>
      </c>
      <c r="W230" s="26">
        <f t="shared" si="112"/>
        <v>1.0981482667166667</v>
      </c>
      <c r="X230" s="29">
        <f t="shared" si="117"/>
        <v>1.0901119987000001</v>
      </c>
      <c r="Y230" s="29">
        <f t="shared" si="115"/>
        <v>-8.0362680166665701E-3</v>
      </c>
      <c r="Z230" s="58">
        <f t="shared" si="116"/>
        <v>-0.19703662805</v>
      </c>
      <c r="AA230" s="23"/>
      <c r="AB230" s="40">
        <f t="shared" si="101"/>
        <v>0.97496004151268245</v>
      </c>
      <c r="AC230" s="40">
        <f t="shared" si="109"/>
        <v>-12.43</v>
      </c>
      <c r="AD230" s="40"/>
      <c r="AE230" s="40"/>
    </row>
    <row r="231" spans="1:31" ht="15">
      <c r="A231" s="7">
        <v>1271000</v>
      </c>
      <c r="B231" s="7">
        <f t="shared" si="102"/>
        <v>-1271</v>
      </c>
      <c r="C231" s="6">
        <v>1.2094007330000001</v>
      </c>
      <c r="E231" s="8"/>
      <c r="F231" s="25">
        <f t="shared" si="104"/>
        <v>-1153.1340821567956</v>
      </c>
      <c r="G231" s="25">
        <f t="shared" si="105"/>
        <v>-1152.3607196801145</v>
      </c>
      <c r="H231" s="26">
        <f t="shared" si="110"/>
        <v>0.79815166000000004</v>
      </c>
      <c r="I231" s="26">
        <f t="shared" si="111"/>
        <v>0.77326768233333321</v>
      </c>
      <c r="J231" s="29">
        <f t="shared" si="118"/>
        <v>0.9486836564444443</v>
      </c>
      <c r="K231" s="29">
        <f t="shared" si="113"/>
        <v>0.17541597411111109</v>
      </c>
      <c r="L231" s="58">
        <f t="shared" si="114"/>
        <v>0.15053199644444426</v>
      </c>
      <c r="M231" s="23"/>
      <c r="N231" s="40">
        <f t="shared" si="100"/>
        <v>0.9606108641625497</v>
      </c>
      <c r="O231" s="40">
        <f t="shared" si="106"/>
        <v>-5.5629999999999997</v>
      </c>
      <c r="P231" s="44"/>
      <c r="Q231" s="40"/>
      <c r="R231" s="23"/>
      <c r="T231" s="25">
        <f t="shared" si="107"/>
        <v>-446.28077847032034</v>
      </c>
      <c r="U231" s="25">
        <f t="shared" si="108"/>
        <v>-443.9606910402772</v>
      </c>
      <c r="V231" s="26">
        <f t="shared" si="103"/>
        <v>0.94535156279999999</v>
      </c>
      <c r="W231" s="26">
        <f t="shared" si="112"/>
        <v>1.0948518609333335</v>
      </c>
      <c r="X231" s="29">
        <f t="shared" si="117"/>
        <v>1.1255148463944442</v>
      </c>
      <c r="Y231" s="29">
        <f t="shared" si="115"/>
        <v>3.0662985461110681E-2</v>
      </c>
      <c r="Z231" s="58">
        <f t="shared" si="116"/>
        <v>0.18016328359444422</v>
      </c>
      <c r="AA231" s="23"/>
      <c r="AB231" s="40">
        <f t="shared" si="101"/>
        <v>0.60391953674626953</v>
      </c>
      <c r="AC231" s="40">
        <f t="shared" si="109"/>
        <v>-12.43</v>
      </c>
      <c r="AD231" s="40"/>
      <c r="AE231" s="40"/>
    </row>
    <row r="232" spans="1:31" ht="15">
      <c r="A232" s="7">
        <v>1270000</v>
      </c>
      <c r="B232" s="7">
        <f t="shared" si="102"/>
        <v>-1270</v>
      </c>
      <c r="C232" s="6">
        <v>1.3543052</v>
      </c>
      <c r="E232" s="8"/>
      <c r="F232" s="25">
        <f t="shared" si="104"/>
        <v>-1151.5873572034336</v>
      </c>
      <c r="G232" s="25">
        <f t="shared" si="105"/>
        <v>-1150.8139947267525</v>
      </c>
      <c r="H232" s="26">
        <f t="shared" si="110"/>
        <v>0.81273631999999996</v>
      </c>
      <c r="I232" s="26">
        <f t="shared" si="111"/>
        <v>0.88205956883333325</v>
      </c>
      <c r="J232" s="29">
        <f t="shared" si="118"/>
        <v>1.0479381867777777</v>
      </c>
      <c r="K232" s="29">
        <f t="shared" si="113"/>
        <v>0.16587861794444447</v>
      </c>
      <c r="L232" s="58">
        <f t="shared" si="114"/>
        <v>0.23520186677777777</v>
      </c>
      <c r="M232" s="23"/>
      <c r="N232" s="40">
        <f t="shared" si="100"/>
        <v>0.55724183715870912</v>
      </c>
      <c r="O232" s="40">
        <f t="shared" si="106"/>
        <v>-5.5629999999999997</v>
      </c>
      <c r="P232" s="44"/>
      <c r="Q232" s="40"/>
      <c r="R232" s="23"/>
      <c r="T232" s="25">
        <f t="shared" si="107"/>
        <v>-441.64060361023417</v>
      </c>
      <c r="U232" s="25">
        <f t="shared" si="108"/>
        <v>-439.32051618019102</v>
      </c>
      <c r="V232" s="26">
        <f t="shared" si="103"/>
        <v>1.0520553932500001</v>
      </c>
      <c r="W232" s="26">
        <f t="shared" si="112"/>
        <v>1.0451227026833334</v>
      </c>
      <c r="X232" s="29">
        <f t="shared" si="117"/>
        <v>1.1685707648944446</v>
      </c>
      <c r="Y232" s="29">
        <f t="shared" si="115"/>
        <v>0.12344806221111115</v>
      </c>
      <c r="Z232" s="58">
        <f t="shared" si="116"/>
        <v>0.11651537164444448</v>
      </c>
      <c r="AA232" s="23"/>
      <c r="AB232" s="40">
        <f t="shared" si="101"/>
        <v>-4.9701631081744239E-2</v>
      </c>
      <c r="AC232" s="40">
        <f t="shared" si="109"/>
        <v>-12.43</v>
      </c>
      <c r="AD232" s="40"/>
      <c r="AE232" s="40"/>
    </row>
    <row r="233" spans="1:31" ht="15">
      <c r="A233" s="7">
        <v>1269000</v>
      </c>
      <c r="B233" s="7">
        <f t="shared" si="102"/>
        <v>-1269</v>
      </c>
      <c r="C233" s="6">
        <v>1.260199013</v>
      </c>
      <c r="E233" s="8"/>
      <c r="F233" s="25">
        <f t="shared" si="104"/>
        <v>-1150.0406322500717</v>
      </c>
      <c r="G233" s="25">
        <f t="shared" si="105"/>
        <v>-1149.2672697733906</v>
      </c>
      <c r="H233" s="26">
        <f t="shared" si="110"/>
        <v>1.0352907265</v>
      </c>
      <c r="I233" s="26">
        <f t="shared" si="111"/>
        <v>1.0489862711666667</v>
      </c>
      <c r="J233" s="29">
        <f t="shared" si="118"/>
        <v>1.2085828060000001</v>
      </c>
      <c r="K233" s="29">
        <f t="shared" si="113"/>
        <v>0.15959653483333347</v>
      </c>
      <c r="L233" s="58">
        <f t="shared" si="114"/>
        <v>0.17329207950000014</v>
      </c>
      <c r="M233" s="23"/>
      <c r="N233" s="40">
        <f t="shared" si="100"/>
        <v>-0.10686683850489137</v>
      </c>
      <c r="O233" s="40">
        <f t="shared" si="106"/>
        <v>-5.5629999999999997</v>
      </c>
      <c r="P233" s="44"/>
      <c r="Q233" s="40"/>
      <c r="R233" s="23"/>
      <c r="T233" s="25">
        <f t="shared" si="107"/>
        <v>-437.00042875014799</v>
      </c>
      <c r="U233" s="25">
        <f t="shared" si="108"/>
        <v>-434.68034132010484</v>
      </c>
      <c r="V233" s="26">
        <f t="shared" si="103"/>
        <v>1.1379611520000001</v>
      </c>
      <c r="W233" s="26">
        <f t="shared" si="112"/>
        <v>1.1157195888833333</v>
      </c>
      <c r="X233" s="29">
        <f t="shared" si="117"/>
        <v>1.2152185930499999</v>
      </c>
      <c r="Y233" s="29">
        <f t="shared" si="115"/>
        <v>9.9499004166666571E-2</v>
      </c>
      <c r="Z233" s="58">
        <f t="shared" si="116"/>
        <v>7.7257441049999764E-2</v>
      </c>
      <c r="AA233" s="23"/>
      <c r="AB233" s="40">
        <f t="shared" si="101"/>
        <v>-0.68006685335450889</v>
      </c>
      <c r="AC233" s="40">
        <f t="shared" si="109"/>
        <v>-12.43</v>
      </c>
      <c r="AD233" s="40"/>
      <c r="AE233" s="40"/>
    </row>
    <row r="234" spans="1:31" ht="15">
      <c r="A234" s="7">
        <v>1268000</v>
      </c>
      <c r="B234" s="7">
        <f t="shared" si="102"/>
        <v>-1268</v>
      </c>
      <c r="C234" s="6">
        <v>1.135648</v>
      </c>
      <c r="E234" s="8"/>
      <c r="F234" s="25">
        <f t="shared" si="104"/>
        <v>-1148.4939072967097</v>
      </c>
      <c r="G234" s="25">
        <f t="shared" si="105"/>
        <v>-1147.7205448200286</v>
      </c>
      <c r="H234" s="26">
        <f t="shared" si="110"/>
        <v>1.298931767</v>
      </c>
      <c r="I234" s="26">
        <f t="shared" si="111"/>
        <v>1.2642758535</v>
      </c>
      <c r="J234" s="29">
        <f t="shared" si="118"/>
        <v>1.3113197933888889</v>
      </c>
      <c r="K234" s="29">
        <f t="shared" si="113"/>
        <v>4.7043939888888886E-2</v>
      </c>
      <c r="L234" s="58">
        <f t="shared" si="114"/>
        <v>1.2388026388888917E-2</v>
      </c>
      <c r="M234" s="23"/>
      <c r="N234" s="40">
        <f t="shared" si="100"/>
        <v>-0.72097133273944169</v>
      </c>
      <c r="O234" s="40">
        <f t="shared" si="106"/>
        <v>-5.5629999999999997</v>
      </c>
      <c r="P234" s="44"/>
      <c r="Q234" s="40"/>
      <c r="R234" s="23"/>
      <c r="T234" s="25">
        <f t="shared" si="107"/>
        <v>-432.36025389006181</v>
      </c>
      <c r="U234" s="25">
        <f t="shared" si="108"/>
        <v>-430.04016646001867</v>
      </c>
      <c r="V234" s="26">
        <f t="shared" si="103"/>
        <v>1.1571422213999998</v>
      </c>
      <c r="W234" s="26">
        <f t="shared" si="112"/>
        <v>1.2775123688833334</v>
      </c>
      <c r="X234" s="29">
        <f t="shared" si="117"/>
        <v>1.187987487788889</v>
      </c>
      <c r="Y234" s="29">
        <f t="shared" si="115"/>
        <v>-8.9524881094444453E-2</v>
      </c>
      <c r="Z234" s="58">
        <f t="shared" si="116"/>
        <v>3.0845266388889181E-2</v>
      </c>
      <c r="AA234" s="23"/>
      <c r="AB234" s="40">
        <f t="shared" si="101"/>
        <v>-0.99222123684151742</v>
      </c>
      <c r="AC234" s="40">
        <f t="shared" si="109"/>
        <v>-12.43</v>
      </c>
      <c r="AD234" s="40"/>
      <c r="AE234" s="40"/>
    </row>
    <row r="235" spans="1:31" ht="15">
      <c r="A235" s="7">
        <v>1267000</v>
      </c>
      <c r="B235" s="7">
        <f t="shared" si="102"/>
        <v>-1267</v>
      </c>
      <c r="C235" s="6">
        <v>1.0666147070000001</v>
      </c>
      <c r="E235" s="8"/>
      <c r="F235" s="25">
        <f t="shared" si="104"/>
        <v>-1146.9471823433478</v>
      </c>
      <c r="G235" s="25">
        <f t="shared" si="105"/>
        <v>-1146.1738198666667</v>
      </c>
      <c r="H235" s="26">
        <f t="shared" si="110"/>
        <v>1.4586050669999999</v>
      </c>
      <c r="I235" s="26">
        <f t="shared" si="111"/>
        <v>1.5484342113333334</v>
      </c>
      <c r="J235" s="29">
        <f t="shared" si="118"/>
        <v>1.3646637326111111</v>
      </c>
      <c r="K235" s="29">
        <f t="shared" si="113"/>
        <v>-0.1837704787222223</v>
      </c>
      <c r="L235" s="58">
        <f t="shared" si="114"/>
        <v>-9.3941334388888853E-2</v>
      </c>
      <c r="M235" s="23"/>
      <c r="N235" s="40">
        <f t="shared" si="100"/>
        <v>-0.99772532768138866</v>
      </c>
      <c r="O235" s="40">
        <f t="shared" si="106"/>
        <v>-5.5629999999999997</v>
      </c>
      <c r="P235" s="44"/>
      <c r="Q235" s="40"/>
      <c r="R235" s="23"/>
      <c r="T235" s="25">
        <f t="shared" si="107"/>
        <v>-427.72007902997564</v>
      </c>
      <c r="U235" s="25">
        <f t="shared" si="108"/>
        <v>-425.39999159993249</v>
      </c>
      <c r="V235" s="26">
        <f t="shared" si="103"/>
        <v>1.5374337332500001</v>
      </c>
      <c r="W235" s="26">
        <f t="shared" si="112"/>
        <v>1.3846373448833333</v>
      </c>
      <c r="X235" s="29">
        <f t="shared" si="117"/>
        <v>1.1194581186166668</v>
      </c>
      <c r="Y235" s="29">
        <f t="shared" si="115"/>
        <v>-0.26517922626666657</v>
      </c>
      <c r="Z235" s="58">
        <f t="shared" si="116"/>
        <v>-0.41797561463333333</v>
      </c>
      <c r="AA235" s="23"/>
      <c r="AB235" s="40">
        <f t="shared" si="101"/>
        <v>-0.84010427629965201</v>
      </c>
      <c r="AC235" s="40">
        <f t="shared" si="109"/>
        <v>-12.43</v>
      </c>
      <c r="AD235" s="40"/>
      <c r="AE235" s="40"/>
    </row>
    <row r="236" spans="1:31" ht="15">
      <c r="A236" s="7">
        <v>1266000</v>
      </c>
      <c r="B236" s="7">
        <f t="shared" si="102"/>
        <v>-1266</v>
      </c>
      <c r="C236" s="6">
        <v>0.88899983999999999</v>
      </c>
      <c r="E236" s="8"/>
      <c r="F236" s="25">
        <f t="shared" si="104"/>
        <v>-1145.4004573899858</v>
      </c>
      <c r="G236" s="25">
        <f t="shared" si="105"/>
        <v>-1144.6270949133047</v>
      </c>
      <c r="H236" s="26">
        <f t="shared" si="110"/>
        <v>1.8877657999999999</v>
      </c>
      <c r="I236" s="26">
        <f t="shared" si="111"/>
        <v>1.8465139333333334</v>
      </c>
      <c r="J236" s="29">
        <f t="shared" si="118"/>
        <v>1.4123602548333336</v>
      </c>
      <c r="K236" s="29">
        <f t="shared" si="113"/>
        <v>-0.43415367849999975</v>
      </c>
      <c r="L236" s="58">
        <f t="shared" si="114"/>
        <v>-0.47540554516666633</v>
      </c>
      <c r="M236" s="23"/>
      <c r="N236" s="40">
        <f t="shared" si="100"/>
        <v>-0.80763255331942319</v>
      </c>
      <c r="O236" s="40">
        <f t="shared" si="106"/>
        <v>-5.5629999999999997</v>
      </c>
      <c r="P236" s="44"/>
      <c r="Q236" s="40"/>
      <c r="R236" s="23"/>
      <c r="T236" s="25">
        <f t="shared" si="107"/>
        <v>-423.07990416988946</v>
      </c>
      <c r="U236" s="25">
        <f t="shared" si="108"/>
        <v>-420.75981673984631</v>
      </c>
      <c r="V236" s="26">
        <f t="shared" si="103"/>
        <v>1.4593360799999999</v>
      </c>
      <c r="W236" s="26">
        <f t="shared" si="112"/>
        <v>1.4317879235500002</v>
      </c>
      <c r="X236" s="29">
        <f t="shared" si="117"/>
        <v>1.0885636086388888</v>
      </c>
      <c r="Y236" s="29">
        <f t="shared" si="115"/>
        <v>-0.34322431491111138</v>
      </c>
      <c r="Z236" s="58">
        <f t="shared" si="116"/>
        <v>-0.37077247136111113</v>
      </c>
      <c r="AA236" s="23"/>
      <c r="AB236" s="40">
        <f t="shared" si="101"/>
        <v>-0.29489318815814619</v>
      </c>
      <c r="AC236" s="40">
        <f t="shared" si="109"/>
        <v>-12.43</v>
      </c>
      <c r="AD236" s="40"/>
      <c r="AE236" s="40"/>
    </row>
    <row r="237" spans="1:31" ht="15">
      <c r="A237" s="7">
        <v>1265000</v>
      </c>
      <c r="B237" s="7">
        <f t="shared" si="102"/>
        <v>-1265</v>
      </c>
      <c r="C237" s="6">
        <v>0.95370318700000001</v>
      </c>
      <c r="E237" s="8"/>
      <c r="F237" s="25">
        <f t="shared" si="104"/>
        <v>-1143.8537324366239</v>
      </c>
      <c r="G237" s="25">
        <f t="shared" si="105"/>
        <v>-1143.0803699599428</v>
      </c>
      <c r="H237" s="26">
        <f t="shared" si="110"/>
        <v>2.1931709330000002</v>
      </c>
      <c r="I237" s="26">
        <f t="shared" si="111"/>
        <v>1.8964158443333332</v>
      </c>
      <c r="J237" s="29">
        <f t="shared" si="118"/>
        <v>1.4757885303888889</v>
      </c>
      <c r="K237" s="29">
        <f t="shared" si="113"/>
        <v>-0.4206273139444443</v>
      </c>
      <c r="L237" s="58">
        <f t="shared" si="114"/>
        <v>-0.7173824026111113</v>
      </c>
      <c r="M237" s="23"/>
      <c r="N237" s="40">
        <f t="shared" si="100"/>
        <v>-0.23963953142330624</v>
      </c>
      <c r="O237" s="40">
        <f t="shared" si="106"/>
        <v>-5.5629999999999997</v>
      </c>
      <c r="P237" s="44"/>
      <c r="Q237" s="40"/>
      <c r="R237" s="23"/>
      <c r="T237" s="25">
        <f t="shared" si="107"/>
        <v>-418.43972930980328</v>
      </c>
      <c r="U237" s="25">
        <f t="shared" si="108"/>
        <v>-416.11964187976014</v>
      </c>
      <c r="V237" s="26">
        <f t="shared" si="103"/>
        <v>1.2985939574000001</v>
      </c>
      <c r="W237" s="26">
        <f t="shared" si="112"/>
        <v>1.1915982335499999</v>
      </c>
      <c r="X237" s="29">
        <f t="shared" si="117"/>
        <v>1.0890652653055557</v>
      </c>
      <c r="Y237" s="29">
        <f t="shared" si="115"/>
        <v>-0.10253296824444424</v>
      </c>
      <c r="Z237" s="58">
        <f t="shared" si="116"/>
        <v>-0.20952869209444436</v>
      </c>
      <c r="AA237" s="23"/>
      <c r="AB237" s="40">
        <f t="shared" si="101"/>
        <v>0.38830170009526987</v>
      </c>
      <c r="AC237" s="40">
        <f t="shared" si="109"/>
        <v>-12.43</v>
      </c>
      <c r="AD237" s="40"/>
      <c r="AE237" s="40"/>
    </row>
    <row r="238" spans="1:31" ht="15">
      <c r="A238" s="7">
        <v>1264000</v>
      </c>
      <c r="B238" s="7">
        <f t="shared" si="102"/>
        <v>-1264</v>
      </c>
      <c r="C238" s="6">
        <v>1.1596511329999999</v>
      </c>
      <c r="E238" s="8"/>
      <c r="F238" s="25">
        <f t="shared" si="104"/>
        <v>-1142.3070074832619</v>
      </c>
      <c r="G238" s="25">
        <f t="shared" si="105"/>
        <v>-1141.5336450065809</v>
      </c>
      <c r="H238" s="26">
        <f t="shared" si="110"/>
        <v>1.6083107999999999</v>
      </c>
      <c r="I238" s="26">
        <f t="shared" si="111"/>
        <v>1.6634974176666668</v>
      </c>
      <c r="J238" s="29">
        <f t="shared" si="118"/>
        <v>1.5113713252222221</v>
      </c>
      <c r="K238" s="29">
        <f t="shared" si="113"/>
        <v>-0.15212609244444475</v>
      </c>
      <c r="L238" s="58">
        <f t="shared" si="114"/>
        <v>-9.6939474777777868E-2</v>
      </c>
      <c r="M238" s="23"/>
      <c r="N238" s="40">
        <f t="shared" si="100"/>
        <v>0.44048349052249958</v>
      </c>
      <c r="O238" s="40">
        <f t="shared" si="106"/>
        <v>-5.5629999999999997</v>
      </c>
      <c r="P238" s="44"/>
      <c r="Q238" s="40"/>
      <c r="R238" s="23"/>
      <c r="T238" s="25">
        <f t="shared" si="107"/>
        <v>-413.79955444971711</v>
      </c>
      <c r="U238" s="25">
        <f t="shared" si="108"/>
        <v>-411.47946701967396</v>
      </c>
      <c r="V238" s="26">
        <f t="shared" si="103"/>
        <v>0.81686466325000007</v>
      </c>
      <c r="W238" s="26">
        <f t="shared" si="112"/>
        <v>0.92861430828333325</v>
      </c>
      <c r="X238" s="29">
        <f t="shared" si="117"/>
        <v>1.0979174229277777</v>
      </c>
      <c r="Y238" s="29">
        <f t="shared" si="115"/>
        <v>0.16930311464444447</v>
      </c>
      <c r="Z238" s="58">
        <f t="shared" si="116"/>
        <v>0.28105275967777765</v>
      </c>
      <c r="AA238" s="23"/>
      <c r="AB238" s="40">
        <f t="shared" si="101"/>
        <v>0.88980590738141341</v>
      </c>
      <c r="AC238" s="40">
        <f t="shared" si="109"/>
        <v>-12.43</v>
      </c>
      <c r="AD238" s="40"/>
      <c r="AE238" s="40"/>
    </row>
    <row r="239" spans="1:31" ht="15">
      <c r="A239" s="7">
        <v>1263000</v>
      </c>
      <c r="B239" s="7">
        <f t="shared" si="102"/>
        <v>-1263</v>
      </c>
      <c r="C239" s="6">
        <v>1.345221067</v>
      </c>
      <c r="E239" s="8"/>
      <c r="F239" s="25">
        <f t="shared" si="104"/>
        <v>-1140.7602825299</v>
      </c>
      <c r="G239" s="25">
        <f t="shared" si="105"/>
        <v>-1139.9869200532189</v>
      </c>
      <c r="H239" s="26">
        <f t="shared" si="110"/>
        <v>1.1890105200000001</v>
      </c>
      <c r="I239" s="26">
        <f t="shared" si="111"/>
        <v>1.3415805599999999</v>
      </c>
      <c r="J239" s="29">
        <f t="shared" si="118"/>
        <v>1.501985131888889</v>
      </c>
      <c r="K239" s="29">
        <f t="shared" si="113"/>
        <v>0.16040457188888912</v>
      </c>
      <c r="L239" s="58">
        <f t="shared" si="114"/>
        <v>0.31297461188888898</v>
      </c>
      <c r="M239" s="23"/>
      <c r="N239" s="40">
        <f t="shared" si="100"/>
        <v>0.91449939182413842</v>
      </c>
      <c r="O239" s="40">
        <f t="shared" si="106"/>
        <v>-5.5629999999999997</v>
      </c>
      <c r="P239" s="44"/>
      <c r="Q239" s="40"/>
      <c r="R239" s="23"/>
      <c r="T239" s="25">
        <f t="shared" si="107"/>
        <v>-409.15937958963093</v>
      </c>
      <c r="U239" s="25">
        <f t="shared" si="108"/>
        <v>-406.83929215958779</v>
      </c>
      <c r="V239" s="26">
        <f t="shared" si="103"/>
        <v>0.67038430419999995</v>
      </c>
      <c r="W239" s="26">
        <f t="shared" si="112"/>
        <v>0.71818331348333331</v>
      </c>
      <c r="X239" s="29">
        <f t="shared" si="117"/>
        <v>1.0578519008388889</v>
      </c>
      <c r="Y239" s="29">
        <f t="shared" si="115"/>
        <v>0.33966858735555561</v>
      </c>
      <c r="Z239" s="58">
        <f t="shared" si="116"/>
        <v>0.38746759663888897</v>
      </c>
      <c r="AA239" s="23"/>
      <c r="AB239" s="40">
        <f t="shared" si="101"/>
        <v>0.97496004151267301</v>
      </c>
      <c r="AC239" s="40">
        <f t="shared" si="109"/>
        <v>-12.43</v>
      </c>
      <c r="AD239" s="40"/>
      <c r="AE239" s="40"/>
    </row>
    <row r="240" spans="1:31" ht="15">
      <c r="A240" s="7">
        <v>1262000</v>
      </c>
      <c r="B240" s="7">
        <f t="shared" si="102"/>
        <v>-1262</v>
      </c>
      <c r="C240" s="6">
        <v>1.385398667</v>
      </c>
      <c r="E240" s="8"/>
      <c r="F240" s="25">
        <f t="shared" si="104"/>
        <v>-1139.2135575765381</v>
      </c>
      <c r="G240" s="25">
        <f t="shared" si="105"/>
        <v>-1138.440195099857</v>
      </c>
      <c r="H240" s="26">
        <f t="shared" si="110"/>
        <v>1.22742036</v>
      </c>
      <c r="I240" s="26">
        <f t="shared" si="111"/>
        <v>1.2666738933333332</v>
      </c>
      <c r="J240" s="29">
        <f t="shared" si="118"/>
        <v>1.4599197673888888</v>
      </c>
      <c r="K240" s="29">
        <f t="shared" si="113"/>
        <v>0.1932458740555556</v>
      </c>
      <c r="L240" s="58">
        <f t="shared" si="114"/>
        <v>0.23249940738888886</v>
      </c>
      <c r="M240" s="23"/>
      <c r="N240" s="40">
        <f t="shared" si="100"/>
        <v>0.96061086416268204</v>
      </c>
      <c r="O240" s="40">
        <f t="shared" si="106"/>
        <v>-5.5629999999999997</v>
      </c>
      <c r="P240" s="44"/>
      <c r="Q240" s="40"/>
      <c r="R240" s="23"/>
      <c r="T240" s="25">
        <f t="shared" si="107"/>
        <v>-404.51920472954475</v>
      </c>
      <c r="U240" s="25">
        <f t="shared" si="108"/>
        <v>-402.19911729950161</v>
      </c>
      <c r="V240" s="26">
        <f t="shared" si="103"/>
        <v>0.66730097300000002</v>
      </c>
      <c r="W240" s="26">
        <f t="shared" si="112"/>
        <v>0.79808519348333329</v>
      </c>
      <c r="X240" s="29">
        <f t="shared" si="117"/>
        <v>0.9812177456722222</v>
      </c>
      <c r="Y240" s="29">
        <f t="shared" si="115"/>
        <v>0.18313255218888891</v>
      </c>
      <c r="Z240" s="58">
        <f t="shared" si="116"/>
        <v>0.31391677267222218</v>
      </c>
      <c r="AA240" s="23"/>
      <c r="AB240" s="40">
        <f t="shared" si="101"/>
        <v>0.6039195367462471</v>
      </c>
      <c r="AC240" s="40">
        <f t="shared" si="109"/>
        <v>-12.43</v>
      </c>
      <c r="AD240" s="40"/>
      <c r="AE240" s="40"/>
    </row>
    <row r="241" spans="1:31" ht="15">
      <c r="A241" s="7">
        <v>1261000</v>
      </c>
      <c r="B241" s="7">
        <f t="shared" si="102"/>
        <v>-1261</v>
      </c>
      <c r="C241" s="6">
        <v>1.251266373</v>
      </c>
      <c r="E241" s="8"/>
      <c r="F241" s="25">
        <f t="shared" si="104"/>
        <v>-1137.6668326231761</v>
      </c>
      <c r="G241" s="25">
        <f t="shared" si="105"/>
        <v>-1136.893470146495</v>
      </c>
      <c r="H241" s="26">
        <f t="shared" si="110"/>
        <v>1.3835907999999999</v>
      </c>
      <c r="I241" s="26">
        <f t="shared" si="111"/>
        <v>1.3221823466666667</v>
      </c>
      <c r="J241" s="29">
        <f t="shared" si="118"/>
        <v>1.3716224896111111</v>
      </c>
      <c r="K241" s="29">
        <f t="shared" si="113"/>
        <v>4.9440142944444432E-2</v>
      </c>
      <c r="L241" s="58">
        <f t="shared" si="114"/>
        <v>-1.1968310388888792E-2</v>
      </c>
      <c r="M241" s="23"/>
      <c r="N241" s="40">
        <f t="shared" si="100"/>
        <v>0.55724183715901021</v>
      </c>
      <c r="O241" s="40">
        <f t="shared" si="106"/>
        <v>-5.5629999999999997</v>
      </c>
      <c r="P241" s="44"/>
      <c r="Q241" s="40"/>
      <c r="R241" s="23"/>
      <c r="T241" s="25">
        <f t="shared" si="107"/>
        <v>-399.87902986945858</v>
      </c>
      <c r="U241" s="25">
        <f t="shared" si="108"/>
        <v>-397.55894243941543</v>
      </c>
      <c r="V241" s="26">
        <f t="shared" si="103"/>
        <v>1.05657030325</v>
      </c>
      <c r="W241" s="26">
        <f t="shared" si="112"/>
        <v>0.98050061561666679</v>
      </c>
      <c r="X241" s="29">
        <f t="shared" si="117"/>
        <v>0.91977830391666648</v>
      </c>
      <c r="Y241" s="29">
        <f t="shared" si="115"/>
        <v>-6.0722311700000309E-2</v>
      </c>
      <c r="Z241" s="58">
        <f t="shared" si="116"/>
        <v>-0.13679199933333352</v>
      </c>
      <c r="AA241" s="23"/>
      <c r="AB241" s="40">
        <f t="shared" si="101"/>
        <v>-4.9701631081786574E-2</v>
      </c>
      <c r="AC241" s="40">
        <f t="shared" si="109"/>
        <v>-12.43</v>
      </c>
      <c r="AD241" s="40"/>
      <c r="AE241" s="40"/>
    </row>
    <row r="242" spans="1:31" ht="15">
      <c r="A242" s="7">
        <v>1260000</v>
      </c>
      <c r="B242" s="7">
        <f t="shared" si="102"/>
        <v>-1260</v>
      </c>
      <c r="C242" s="6">
        <v>1.147793413</v>
      </c>
      <c r="E242" s="8"/>
      <c r="F242" s="25">
        <f t="shared" si="104"/>
        <v>-1136.1201076698142</v>
      </c>
      <c r="G242" s="25">
        <f t="shared" si="105"/>
        <v>-1135.3467451931331</v>
      </c>
      <c r="H242" s="26">
        <f t="shared" si="110"/>
        <v>1.3555358799999999</v>
      </c>
      <c r="I242" s="26">
        <f t="shared" si="111"/>
        <v>1.3178609023333332</v>
      </c>
      <c r="J242" s="29">
        <f t="shared" si="118"/>
        <v>1.2500365148333334</v>
      </c>
      <c r="K242" s="29">
        <f t="shared" si="113"/>
        <v>-6.782438749999975E-2</v>
      </c>
      <c r="L242" s="58">
        <f t="shared" si="114"/>
        <v>-0.10549936516666647</v>
      </c>
      <c r="M242" s="23"/>
      <c r="N242" s="40">
        <f t="shared" si="100"/>
        <v>-0.1068668385044743</v>
      </c>
      <c r="O242" s="40">
        <f t="shared" si="106"/>
        <v>-5.5629999999999997</v>
      </c>
      <c r="P242" s="44"/>
      <c r="Q242" s="40"/>
      <c r="R242" s="23"/>
      <c r="T242" s="25">
        <f t="shared" si="107"/>
        <v>-395.2388550093724</v>
      </c>
      <c r="U242" s="25">
        <f t="shared" si="108"/>
        <v>-392.91876757932926</v>
      </c>
      <c r="V242" s="26">
        <f t="shared" si="103"/>
        <v>1.2176305706000001</v>
      </c>
      <c r="W242" s="26">
        <f t="shared" si="112"/>
        <v>1.0235844654833333</v>
      </c>
      <c r="X242" s="29">
        <f t="shared" si="117"/>
        <v>0.90537131273333338</v>
      </c>
      <c r="Y242" s="29">
        <f t="shared" si="115"/>
        <v>-0.11821315274999988</v>
      </c>
      <c r="Z242" s="58">
        <f t="shared" si="116"/>
        <v>-0.31225925786666675</v>
      </c>
      <c r="AA242" s="23"/>
      <c r="AB242" s="40">
        <f t="shared" si="101"/>
        <v>-0.6800668533545452</v>
      </c>
      <c r="AC242" s="40">
        <f t="shared" si="109"/>
        <v>-12.43</v>
      </c>
      <c r="AD242" s="40"/>
      <c r="AE242" s="40"/>
    </row>
    <row r="243" spans="1:31" ht="15">
      <c r="A243" s="7">
        <v>1259000</v>
      </c>
      <c r="B243" s="7">
        <f t="shared" si="102"/>
        <v>-1259</v>
      </c>
      <c r="C243" s="6">
        <v>1.1162723999999999</v>
      </c>
      <c r="E243" s="8"/>
      <c r="F243" s="25">
        <f t="shared" si="104"/>
        <v>-1134.5733827164522</v>
      </c>
      <c r="G243" s="25">
        <f t="shared" si="105"/>
        <v>-1133.8000202397711</v>
      </c>
      <c r="H243" s="26">
        <f t="shared" si="110"/>
        <v>1.214456027</v>
      </c>
      <c r="I243" s="26">
        <f t="shared" si="111"/>
        <v>1.2166695644999999</v>
      </c>
      <c r="J243" s="29">
        <f t="shared" si="118"/>
        <v>1.182676735611111</v>
      </c>
      <c r="K243" s="29">
        <f t="shared" si="113"/>
        <v>-3.3992828888888882E-2</v>
      </c>
      <c r="L243" s="58">
        <f t="shared" si="114"/>
        <v>-3.1779291388889019E-2</v>
      </c>
      <c r="M243" s="23"/>
      <c r="N243" s="40">
        <f t="shared" si="100"/>
        <v>-0.72097133273907232</v>
      </c>
      <c r="O243" s="40">
        <f t="shared" si="106"/>
        <v>-5.5629999999999997</v>
      </c>
      <c r="P243" s="44"/>
      <c r="Q243" s="40"/>
      <c r="R243" s="23"/>
      <c r="T243" s="25">
        <f t="shared" si="107"/>
        <v>-390.59868014928622</v>
      </c>
      <c r="U243" s="25">
        <f t="shared" si="108"/>
        <v>-388.27859271924308</v>
      </c>
      <c r="V243" s="26">
        <f t="shared" si="103"/>
        <v>0.79655252259999998</v>
      </c>
      <c r="W243" s="26">
        <f t="shared" si="112"/>
        <v>0.95396980998333347</v>
      </c>
      <c r="X243" s="29">
        <f t="shared" si="117"/>
        <v>0.93496519903888897</v>
      </c>
      <c r="Y243" s="29">
        <f t="shared" si="115"/>
        <v>-1.90046109444445E-2</v>
      </c>
      <c r="Z243" s="58">
        <f t="shared" si="116"/>
        <v>0.13841267643888899</v>
      </c>
      <c r="AA243" s="23"/>
      <c r="AB243" s="40">
        <f t="shared" si="101"/>
        <v>-0.99222123684152352</v>
      </c>
      <c r="AC243" s="40">
        <f t="shared" si="109"/>
        <v>-12.43</v>
      </c>
      <c r="AD243" s="40"/>
      <c r="AE243" s="40"/>
    </row>
    <row r="244" spans="1:31" ht="15">
      <c r="A244" s="7">
        <v>1258000</v>
      </c>
      <c r="B244" s="7">
        <f t="shared" si="102"/>
        <v>-1258</v>
      </c>
      <c r="C244" s="6">
        <v>1.37317</v>
      </c>
      <c r="E244" s="8"/>
      <c r="F244" s="25">
        <f t="shared" si="104"/>
        <v>-1133.0266577630903</v>
      </c>
      <c r="G244" s="25">
        <f t="shared" si="105"/>
        <v>-1132.2532952864092</v>
      </c>
      <c r="H244" s="26">
        <f t="shared" si="110"/>
        <v>1.0800167864999999</v>
      </c>
      <c r="I244" s="26">
        <f t="shared" si="111"/>
        <v>1.1291877044999998</v>
      </c>
      <c r="J244" s="29">
        <f t="shared" si="118"/>
        <v>1.1511853830555554</v>
      </c>
      <c r="K244" s="29">
        <f t="shared" si="113"/>
        <v>2.1997678555555567E-2</v>
      </c>
      <c r="L244" s="58">
        <f t="shared" si="114"/>
        <v>7.1168596555555519E-2</v>
      </c>
      <c r="M244" s="23"/>
      <c r="N244" s="40">
        <f t="shared" si="100"/>
        <v>-0.99772532768135269</v>
      </c>
      <c r="O244" s="40">
        <f t="shared" si="106"/>
        <v>-5.5629999999999997</v>
      </c>
      <c r="P244" s="44"/>
      <c r="Q244" s="40"/>
      <c r="R244" s="23"/>
      <c r="T244" s="25">
        <f t="shared" si="107"/>
        <v>-385.95850528920005</v>
      </c>
      <c r="U244" s="25">
        <f t="shared" si="108"/>
        <v>-383.6384178591569</v>
      </c>
      <c r="V244" s="26">
        <f t="shared" si="103"/>
        <v>0.84772633675000009</v>
      </c>
      <c r="W244" s="26">
        <f t="shared" si="112"/>
        <v>0.85021998785000008</v>
      </c>
      <c r="X244" s="29">
        <f t="shared" si="117"/>
        <v>1.01739434215</v>
      </c>
      <c r="Y244" s="29">
        <f t="shared" si="115"/>
        <v>0.16717435429999994</v>
      </c>
      <c r="Z244" s="58">
        <f t="shared" si="116"/>
        <v>0.16966800539999993</v>
      </c>
      <c r="AA244" s="23"/>
      <c r="AB244" s="40">
        <f t="shared" si="101"/>
        <v>-0.84010427629962903</v>
      </c>
      <c r="AC244" s="40">
        <f t="shared" si="109"/>
        <v>-12.43</v>
      </c>
      <c r="AD244" s="40"/>
      <c r="AE244" s="40"/>
    </row>
    <row r="245" spans="1:31" ht="15">
      <c r="A245" s="7">
        <v>1257000</v>
      </c>
      <c r="B245" s="7">
        <f t="shared" si="102"/>
        <v>-1257</v>
      </c>
      <c r="C245" s="6">
        <v>1.317323987</v>
      </c>
      <c r="E245" s="8"/>
      <c r="F245" s="25">
        <f t="shared" si="104"/>
        <v>-1131.4799328097283</v>
      </c>
      <c r="G245" s="25">
        <f t="shared" si="105"/>
        <v>-1130.7065703330472</v>
      </c>
      <c r="H245" s="26">
        <f t="shared" si="110"/>
        <v>1.0930903000000001</v>
      </c>
      <c r="I245" s="26">
        <f t="shared" si="111"/>
        <v>1.0906680821666666</v>
      </c>
      <c r="J245" s="29">
        <f t="shared" si="118"/>
        <v>1.0531933445555555</v>
      </c>
      <c r="K245" s="29">
        <f t="shared" si="113"/>
        <v>-3.7474737611111086E-2</v>
      </c>
      <c r="L245" s="58">
        <f t="shared" si="114"/>
        <v>-3.9896955444444604E-2</v>
      </c>
      <c r="M245" s="23"/>
      <c r="N245" s="40">
        <f t="shared" si="100"/>
        <v>-0.80763255331967043</v>
      </c>
      <c r="O245" s="40">
        <f t="shared" si="106"/>
        <v>-5.5629999999999997</v>
      </c>
      <c r="P245" s="44"/>
      <c r="Q245" s="40"/>
      <c r="R245" s="23"/>
      <c r="T245" s="25">
        <f t="shared" si="107"/>
        <v>-381.31833042911387</v>
      </c>
      <c r="U245" s="25">
        <f t="shared" si="108"/>
        <v>-378.99824299907073</v>
      </c>
      <c r="V245" s="26">
        <f t="shared" si="103"/>
        <v>0.90638110420000007</v>
      </c>
      <c r="W245" s="26">
        <f t="shared" si="112"/>
        <v>0.97434615923333345</v>
      </c>
      <c r="X245" s="29">
        <f t="shared" si="117"/>
        <v>1.0954724003444445</v>
      </c>
      <c r="Y245" s="29">
        <f t="shared" si="115"/>
        <v>0.12112624111111103</v>
      </c>
      <c r="Z245" s="58">
        <f t="shared" si="116"/>
        <v>0.18909129614444442</v>
      </c>
      <c r="AA245" s="23"/>
      <c r="AB245" s="40">
        <f t="shared" si="101"/>
        <v>-0.29489318815811927</v>
      </c>
      <c r="AC245" s="40">
        <f t="shared" si="109"/>
        <v>-12.43</v>
      </c>
      <c r="AD245" s="40"/>
      <c r="AE245" s="40"/>
    </row>
    <row r="246" spans="1:31" ht="15">
      <c r="A246" s="7">
        <v>1256000</v>
      </c>
      <c r="B246" s="7">
        <f t="shared" si="102"/>
        <v>-1256</v>
      </c>
      <c r="C246" s="6">
        <v>1.2856531470000001</v>
      </c>
      <c r="E246" s="8"/>
      <c r="F246" s="25">
        <f t="shared" si="104"/>
        <v>-1129.9332078563664</v>
      </c>
      <c r="G246" s="25">
        <f t="shared" si="105"/>
        <v>-1129.1598453796853</v>
      </c>
      <c r="H246" s="26">
        <f t="shared" si="110"/>
        <v>1.0988971599999999</v>
      </c>
      <c r="I246" s="26">
        <f t="shared" si="111"/>
        <v>1.064686749</v>
      </c>
      <c r="J246" s="29">
        <f t="shared" si="118"/>
        <v>0.91799134155555551</v>
      </c>
      <c r="K246" s="29">
        <f t="shared" si="113"/>
        <v>-0.14669540744444454</v>
      </c>
      <c r="L246" s="58">
        <f t="shared" si="114"/>
        <v>-0.18090581844444442</v>
      </c>
      <c r="M246" s="23"/>
      <c r="N246" s="40">
        <f t="shared" si="100"/>
        <v>-0.23963953142371347</v>
      </c>
      <c r="O246" s="40">
        <f t="shared" si="106"/>
        <v>-5.5629999999999997</v>
      </c>
      <c r="P246" s="44"/>
      <c r="Q246" s="40"/>
      <c r="R246" s="23"/>
      <c r="T246" s="25">
        <f t="shared" si="107"/>
        <v>-376.67815556902769</v>
      </c>
      <c r="U246" s="25">
        <f t="shared" si="108"/>
        <v>-374.35806813898455</v>
      </c>
      <c r="V246" s="26">
        <f t="shared" si="103"/>
        <v>1.1689310367500001</v>
      </c>
      <c r="W246" s="26">
        <f t="shared" si="112"/>
        <v>1.05284059365</v>
      </c>
      <c r="X246" s="29">
        <f t="shared" si="117"/>
        <v>1.1221212051833334</v>
      </c>
      <c r="Y246" s="29">
        <f t="shared" si="115"/>
        <v>6.9280611533333314E-2</v>
      </c>
      <c r="Z246" s="58">
        <f t="shared" si="116"/>
        <v>-4.6809831566666738E-2</v>
      </c>
      <c r="AA246" s="23"/>
      <c r="AB246" s="40">
        <f t="shared" si="101"/>
        <v>0.3883017000953089</v>
      </c>
      <c r="AC246" s="40">
        <f t="shared" si="109"/>
        <v>-12.43</v>
      </c>
      <c r="AD246" s="40"/>
      <c r="AE246" s="40"/>
    </row>
    <row r="247" spans="1:31" ht="15">
      <c r="A247" s="7">
        <v>1255000</v>
      </c>
      <c r="B247" s="7">
        <f t="shared" si="102"/>
        <v>-1255</v>
      </c>
      <c r="C247" s="6">
        <v>1.0787031730000001</v>
      </c>
      <c r="E247" s="8"/>
      <c r="F247" s="25">
        <f t="shared" si="104"/>
        <v>-1128.3864829030044</v>
      </c>
      <c r="G247" s="25">
        <f t="shared" si="105"/>
        <v>-1127.6131204263233</v>
      </c>
      <c r="H247" s="26">
        <f t="shared" si="110"/>
        <v>1.0020727869999999</v>
      </c>
      <c r="I247" s="26">
        <f t="shared" si="111"/>
        <v>1.0021860979999999</v>
      </c>
      <c r="J247" s="29">
        <f t="shared" si="118"/>
        <v>0.80045565266666674</v>
      </c>
      <c r="K247" s="29">
        <f t="shared" si="113"/>
        <v>-0.20173044533333317</v>
      </c>
      <c r="L247" s="58">
        <f t="shared" si="114"/>
        <v>-0.20161713433333317</v>
      </c>
      <c r="M247" s="23"/>
      <c r="N247" s="40">
        <f t="shared" si="100"/>
        <v>0.44048349052207197</v>
      </c>
      <c r="O247" s="40">
        <f t="shared" si="106"/>
        <v>-5.5629999999999997</v>
      </c>
      <c r="P247" s="44"/>
      <c r="Q247" s="40"/>
      <c r="R247" s="23"/>
      <c r="T247" s="25">
        <f t="shared" si="107"/>
        <v>-372.03798070894152</v>
      </c>
      <c r="U247" s="25">
        <f t="shared" si="108"/>
        <v>-369.71789327889837</v>
      </c>
      <c r="V247" s="26">
        <f t="shared" si="103"/>
        <v>1.08320964</v>
      </c>
      <c r="W247" s="26">
        <f t="shared" si="112"/>
        <v>1.2214624229833333</v>
      </c>
      <c r="X247" s="29">
        <f t="shared" si="117"/>
        <v>1.1504861705388889</v>
      </c>
      <c r="Y247" s="29">
        <f t="shared" si="115"/>
        <v>-7.0976252444444388E-2</v>
      </c>
      <c r="Z247" s="58">
        <f t="shared" si="116"/>
        <v>6.7276530538888935E-2</v>
      </c>
      <c r="AA247" s="23"/>
      <c r="AB247" s="40">
        <f t="shared" si="101"/>
        <v>0.88980590738143595</v>
      </c>
      <c r="AC247" s="40">
        <f t="shared" si="109"/>
        <v>-12.43</v>
      </c>
      <c r="AD247" s="40"/>
      <c r="AE247" s="40"/>
    </row>
    <row r="248" spans="1:31" ht="15">
      <c r="A248" s="7">
        <v>1254000</v>
      </c>
      <c r="B248" s="7">
        <f t="shared" si="102"/>
        <v>-1254</v>
      </c>
      <c r="C248" s="6">
        <v>0.97322463999999997</v>
      </c>
      <c r="E248" s="8"/>
      <c r="F248" s="25">
        <f t="shared" si="104"/>
        <v>-1126.8397579496425</v>
      </c>
      <c r="G248" s="25">
        <f t="shared" si="105"/>
        <v>-1126.0663954729614</v>
      </c>
      <c r="H248" s="26">
        <f t="shared" si="110"/>
        <v>0.90558834700000002</v>
      </c>
      <c r="I248" s="26">
        <f t="shared" si="111"/>
        <v>0.75105104916666665</v>
      </c>
      <c r="J248" s="29">
        <f t="shared" si="118"/>
        <v>0.71826606599999998</v>
      </c>
      <c r="K248" s="29">
        <f t="shared" si="113"/>
        <v>-3.278498316666667E-2</v>
      </c>
      <c r="L248" s="58">
        <f t="shared" si="114"/>
        <v>-0.18732228100000003</v>
      </c>
      <c r="M248" s="23"/>
      <c r="N248" s="40">
        <f t="shared" si="100"/>
        <v>0.91449939182394568</v>
      </c>
      <c r="O248" s="40">
        <f t="shared" si="106"/>
        <v>-5.5629999999999997</v>
      </c>
      <c r="P248" s="44"/>
      <c r="Q248" s="40"/>
      <c r="R248" s="23"/>
      <c r="T248" s="25">
        <f t="shared" si="107"/>
        <v>-367.39780584885534</v>
      </c>
      <c r="U248" s="25">
        <f t="shared" si="108"/>
        <v>-365.0777184188122</v>
      </c>
      <c r="V248" s="26">
        <f t="shared" si="103"/>
        <v>1.4122465922</v>
      </c>
      <c r="W248" s="26">
        <f t="shared" si="112"/>
        <v>1.2884865763166666</v>
      </c>
      <c r="X248" s="29">
        <f t="shared" si="117"/>
        <v>1.2388250510000001</v>
      </c>
      <c r="Y248" s="29">
        <f t="shared" si="115"/>
        <v>-4.9661525316666566E-2</v>
      </c>
      <c r="Z248" s="58">
        <f t="shared" si="116"/>
        <v>-0.17342154119999997</v>
      </c>
      <c r="AA248" s="23"/>
      <c r="AB248" s="40">
        <f t="shared" si="101"/>
        <v>0.97496004151266369</v>
      </c>
      <c r="AC248" s="40">
        <f t="shared" si="109"/>
        <v>-12.43</v>
      </c>
      <c r="AD248" s="40"/>
      <c r="AE248" s="40"/>
    </row>
    <row r="249" spans="1:31" ht="15">
      <c r="A249" s="7">
        <v>1253000</v>
      </c>
      <c r="B249" s="7">
        <f t="shared" si="102"/>
        <v>-1253</v>
      </c>
      <c r="C249" s="6">
        <v>0.82421650700000004</v>
      </c>
      <c r="E249" s="8"/>
      <c r="F249" s="25">
        <f t="shared" si="104"/>
        <v>-1125.2930329962805</v>
      </c>
      <c r="G249" s="25">
        <f t="shared" si="105"/>
        <v>-1124.5196705195995</v>
      </c>
      <c r="H249" s="26">
        <f t="shared" si="110"/>
        <v>0.34549201350000003</v>
      </c>
      <c r="I249" s="26">
        <f t="shared" si="111"/>
        <v>0.47261771116666668</v>
      </c>
      <c r="J249" s="29">
        <f t="shared" si="118"/>
        <v>0.66281981344444452</v>
      </c>
      <c r="K249" s="29">
        <f t="shared" si="113"/>
        <v>0.19020210227777784</v>
      </c>
      <c r="L249" s="58">
        <f t="shared" si="114"/>
        <v>0.31732779994444449</v>
      </c>
      <c r="M249" s="23"/>
      <c r="N249" s="40">
        <f t="shared" si="100"/>
        <v>0.96061086416281438</v>
      </c>
      <c r="O249" s="40">
        <f t="shared" si="106"/>
        <v>-5.5629999999999997</v>
      </c>
      <c r="P249" s="44"/>
      <c r="Q249" s="40"/>
      <c r="R249" s="23"/>
      <c r="T249" s="25">
        <f t="shared" si="107"/>
        <v>-362.75763098876917</v>
      </c>
      <c r="U249" s="25">
        <f t="shared" si="108"/>
        <v>-360.43754355872602</v>
      </c>
      <c r="V249" s="26">
        <f t="shared" si="103"/>
        <v>1.3700034967499999</v>
      </c>
      <c r="W249" s="26">
        <f t="shared" si="112"/>
        <v>1.3595532119166667</v>
      </c>
      <c r="X249" s="29">
        <f t="shared" si="117"/>
        <v>1.2710309454277779</v>
      </c>
      <c r="Y249" s="29">
        <f t="shared" si="115"/>
        <v>-8.8522266488888723E-2</v>
      </c>
      <c r="Z249" s="58">
        <f t="shared" si="116"/>
        <v>-9.8972551322221936E-2</v>
      </c>
      <c r="AA249" s="23"/>
      <c r="AB249" s="40">
        <f t="shared" si="101"/>
        <v>0.60391953674620757</v>
      </c>
      <c r="AC249" s="40">
        <f t="shared" si="109"/>
        <v>-12.43</v>
      </c>
      <c r="AD249" s="40"/>
      <c r="AE249" s="40"/>
    </row>
    <row r="250" spans="1:31" ht="15">
      <c r="A250" s="7">
        <v>1252000</v>
      </c>
      <c r="B250" s="7">
        <f t="shared" si="102"/>
        <v>-1252</v>
      </c>
      <c r="C250" s="6">
        <v>0.74328552000000003</v>
      </c>
      <c r="E250" s="8"/>
      <c r="F250" s="25">
        <f t="shared" si="104"/>
        <v>-1123.7463080429186</v>
      </c>
      <c r="G250" s="25">
        <f t="shared" si="105"/>
        <v>-1122.9729455662375</v>
      </c>
      <c r="H250" s="26">
        <f t="shared" si="110"/>
        <v>0.16677277300000001</v>
      </c>
      <c r="I250" s="26">
        <f t="shared" si="111"/>
        <v>0.26999315550000003</v>
      </c>
      <c r="J250" s="29">
        <f t="shared" si="118"/>
        <v>0.619805669</v>
      </c>
      <c r="K250" s="29">
        <f t="shared" si="113"/>
        <v>0.34981251349999998</v>
      </c>
      <c r="L250" s="58">
        <f t="shared" si="114"/>
        <v>0.45303289599999996</v>
      </c>
      <c r="M250" s="23"/>
      <c r="N250" s="40">
        <f t="shared" si="100"/>
        <v>0.55724183715940578</v>
      </c>
      <c r="O250" s="40">
        <f t="shared" si="106"/>
        <v>-5.5629999999999997</v>
      </c>
      <c r="P250" s="44"/>
      <c r="Q250" s="40"/>
      <c r="R250" s="23"/>
      <c r="T250" s="25">
        <f t="shared" si="107"/>
        <v>-358.11745612868299</v>
      </c>
      <c r="U250" s="25">
        <f t="shared" si="108"/>
        <v>-355.79736869863984</v>
      </c>
      <c r="V250" s="26">
        <f t="shared" si="103"/>
        <v>1.2964095468000001</v>
      </c>
      <c r="W250" s="26">
        <f t="shared" si="112"/>
        <v>1.3797761007833333</v>
      </c>
      <c r="X250" s="29">
        <f t="shared" si="117"/>
        <v>1.28374778185</v>
      </c>
      <c r="Y250" s="29">
        <f t="shared" si="115"/>
        <v>-9.6028318933333301E-2</v>
      </c>
      <c r="Z250" s="58">
        <f t="shared" si="116"/>
        <v>-1.2661764950000043E-2</v>
      </c>
      <c r="AA250" s="23"/>
      <c r="AB250" s="40">
        <f t="shared" si="101"/>
        <v>-4.9701631081821816E-2</v>
      </c>
      <c r="AC250" s="40">
        <f t="shared" si="109"/>
        <v>-12.43</v>
      </c>
      <c r="AD250" s="40"/>
      <c r="AE250" s="40"/>
    </row>
    <row r="251" spans="1:31" ht="15">
      <c r="A251" s="7">
        <v>1251000</v>
      </c>
      <c r="B251" s="7">
        <f t="shared" si="102"/>
        <v>-1251</v>
      </c>
      <c r="C251" s="6">
        <v>0.90330226700000005</v>
      </c>
      <c r="E251" s="8"/>
      <c r="F251" s="25">
        <f t="shared" si="104"/>
        <v>-1122.1995830895567</v>
      </c>
      <c r="G251" s="25">
        <f t="shared" si="105"/>
        <v>-1121.4262206128756</v>
      </c>
      <c r="H251" s="26">
        <f t="shared" si="110"/>
        <v>0.29771468000000001</v>
      </c>
      <c r="I251" s="26">
        <f t="shared" si="111"/>
        <v>0.31307906666666668</v>
      </c>
      <c r="J251" s="29">
        <f t="shared" si="118"/>
        <v>0.56818944972222218</v>
      </c>
      <c r="K251" s="29">
        <f t="shared" si="113"/>
        <v>0.2551103830555555</v>
      </c>
      <c r="L251" s="58">
        <f t="shared" si="114"/>
        <v>0.27047476972222217</v>
      </c>
      <c r="M251" s="23"/>
      <c r="N251" s="40">
        <f t="shared" si="100"/>
        <v>-0.10686683850405723</v>
      </c>
      <c r="O251" s="40">
        <f t="shared" si="106"/>
        <v>-5.5629999999999997</v>
      </c>
      <c r="P251" s="44"/>
      <c r="Q251" s="40"/>
      <c r="R251" s="23"/>
      <c r="T251" s="25">
        <f t="shared" si="107"/>
        <v>-353.47728126859681</v>
      </c>
      <c r="U251" s="25">
        <f t="shared" si="108"/>
        <v>-351.15719383855367</v>
      </c>
      <c r="V251" s="26">
        <f t="shared" si="103"/>
        <v>1.4729152588000001</v>
      </c>
      <c r="W251" s="26">
        <f t="shared" si="112"/>
        <v>1.4536424174500002</v>
      </c>
      <c r="X251" s="29">
        <f t="shared" si="117"/>
        <v>1.2674423092111113</v>
      </c>
      <c r="Y251" s="29">
        <f t="shared" si="115"/>
        <v>-0.18620010823888888</v>
      </c>
      <c r="Z251" s="58">
        <f t="shared" si="116"/>
        <v>-0.20547294958888873</v>
      </c>
      <c r="AA251" s="23"/>
      <c r="AB251" s="40">
        <f t="shared" si="101"/>
        <v>-0.68006685335457628</v>
      </c>
      <c r="AC251" s="40">
        <f t="shared" si="109"/>
        <v>-12.43</v>
      </c>
      <c r="AD251" s="40"/>
      <c r="AE251" s="40"/>
    </row>
    <row r="252" spans="1:31" ht="15">
      <c r="A252" s="7">
        <v>1250000</v>
      </c>
      <c r="B252" s="7">
        <f t="shared" si="102"/>
        <v>-1250</v>
      </c>
      <c r="C252" s="6">
        <v>0.90435809300000003</v>
      </c>
      <c r="E252" s="8"/>
      <c r="F252" s="25">
        <f t="shared" si="104"/>
        <v>-1120.6528581361947</v>
      </c>
      <c r="G252" s="25">
        <f t="shared" si="105"/>
        <v>-1119.8794956595136</v>
      </c>
      <c r="H252" s="26">
        <f t="shared" si="110"/>
        <v>0.474749747</v>
      </c>
      <c r="I252" s="26">
        <f t="shared" si="111"/>
        <v>0.45115498016666672</v>
      </c>
      <c r="J252" s="29">
        <f t="shared" si="118"/>
        <v>0.51827601483333341</v>
      </c>
      <c r="K252" s="29">
        <f t="shared" si="113"/>
        <v>6.712103466666669E-2</v>
      </c>
      <c r="L252" s="58">
        <f t="shared" si="114"/>
        <v>4.352626783333341E-2</v>
      </c>
      <c r="M252" s="23"/>
      <c r="N252" s="40">
        <f t="shared" si="100"/>
        <v>-0.72097133273878156</v>
      </c>
      <c r="O252" s="40">
        <f t="shared" si="106"/>
        <v>-5.5629999999999997</v>
      </c>
      <c r="P252" s="44"/>
      <c r="Q252" s="40"/>
      <c r="R252" s="23"/>
      <c r="T252" s="25">
        <f t="shared" si="107"/>
        <v>-348.83710640851064</v>
      </c>
      <c r="U252" s="25">
        <f t="shared" si="108"/>
        <v>-346.51701897846749</v>
      </c>
      <c r="V252" s="26">
        <f t="shared" si="103"/>
        <v>1.5916024467500001</v>
      </c>
      <c r="W252" s="26">
        <f t="shared" si="112"/>
        <v>1.4006990307166667</v>
      </c>
      <c r="X252" s="29">
        <f t="shared" si="117"/>
        <v>1.264855734677778</v>
      </c>
      <c r="Y252" s="29">
        <f t="shared" si="115"/>
        <v>-0.13584329603888867</v>
      </c>
      <c r="Z252" s="58">
        <f t="shared" si="116"/>
        <v>-0.32674671207222206</v>
      </c>
      <c r="AA252" s="23"/>
      <c r="AB252" s="40">
        <f t="shared" si="101"/>
        <v>-0.99222123684152974</v>
      </c>
      <c r="AC252" s="40">
        <f t="shared" si="109"/>
        <v>-12.43</v>
      </c>
      <c r="AD252" s="40"/>
      <c r="AE252" s="40"/>
    </row>
    <row r="253" spans="1:31" ht="15">
      <c r="A253" s="7">
        <v>1249000</v>
      </c>
      <c r="B253" s="7">
        <f t="shared" si="102"/>
        <v>-1249</v>
      </c>
      <c r="C253" s="6">
        <v>0.54813230700000004</v>
      </c>
      <c r="E253" s="8"/>
      <c r="F253" s="25">
        <f t="shared" si="104"/>
        <v>-1119.1061331828328</v>
      </c>
      <c r="G253" s="25">
        <f t="shared" si="105"/>
        <v>-1118.3327707061517</v>
      </c>
      <c r="H253" s="26">
        <f t="shared" si="110"/>
        <v>0.58100051350000004</v>
      </c>
      <c r="I253" s="26">
        <f t="shared" si="111"/>
        <v>0.58723775350000007</v>
      </c>
      <c r="J253" s="29">
        <f t="shared" si="118"/>
        <v>0.4800681229444444</v>
      </c>
      <c r="K253" s="29">
        <f t="shared" si="113"/>
        <v>-0.10716963055555567</v>
      </c>
      <c r="L253" s="58">
        <f t="shared" si="114"/>
        <v>-0.10093239055555564</v>
      </c>
      <c r="M253" s="23"/>
      <c r="N253" s="40">
        <f t="shared" si="100"/>
        <v>-0.99772532768132449</v>
      </c>
      <c r="O253" s="40">
        <f t="shared" si="106"/>
        <v>-5.5629999999999997</v>
      </c>
      <c r="P253" s="44"/>
      <c r="Q253" s="40"/>
      <c r="R253" s="23"/>
      <c r="T253" s="25">
        <f t="shared" si="107"/>
        <v>-344.19693154842446</v>
      </c>
      <c r="U253" s="25">
        <f t="shared" si="108"/>
        <v>-341.87684411838131</v>
      </c>
      <c r="V253" s="26">
        <f t="shared" si="103"/>
        <v>1.1375793866000001</v>
      </c>
      <c r="W253" s="26">
        <f t="shared" si="112"/>
        <v>1.2500048217833333</v>
      </c>
      <c r="X253" s="29">
        <f t="shared" si="117"/>
        <v>1.197953940588889</v>
      </c>
      <c r="Y253" s="29">
        <f t="shared" si="115"/>
        <v>-5.2050881194444232E-2</v>
      </c>
      <c r="Z253" s="58">
        <f t="shared" si="116"/>
        <v>6.0374553988888913E-2</v>
      </c>
      <c r="AA253" s="23"/>
      <c r="AB253" s="40">
        <f t="shared" si="101"/>
        <v>-0.84010427629960605</v>
      </c>
      <c r="AC253" s="40">
        <f t="shared" si="109"/>
        <v>-12.43</v>
      </c>
      <c r="AD253" s="40"/>
      <c r="AE253" s="40"/>
    </row>
    <row r="254" spans="1:31" ht="15">
      <c r="A254" s="7">
        <v>1248000</v>
      </c>
      <c r="B254" s="7">
        <f t="shared" si="102"/>
        <v>-1248</v>
      </c>
      <c r="C254" s="6">
        <v>0.319253067</v>
      </c>
      <c r="E254" s="8"/>
      <c r="F254" s="25">
        <f t="shared" si="104"/>
        <v>-1117.5594082294708</v>
      </c>
      <c r="G254" s="25">
        <f t="shared" si="105"/>
        <v>-1116.7860457527897</v>
      </c>
      <c r="H254" s="26">
        <f t="shared" si="110"/>
        <v>0.70596300000000001</v>
      </c>
      <c r="I254" s="26">
        <f t="shared" si="111"/>
        <v>0.64043823333333327</v>
      </c>
      <c r="J254" s="29">
        <f t="shared" si="118"/>
        <v>0.51520123327777778</v>
      </c>
      <c r="K254" s="29">
        <f t="shared" si="113"/>
        <v>-0.12523700005555549</v>
      </c>
      <c r="L254" s="58">
        <f t="shared" si="114"/>
        <v>-0.19076176672222223</v>
      </c>
      <c r="M254" s="23"/>
      <c r="N254" s="40">
        <f t="shared" si="100"/>
        <v>-0.80763255331991779</v>
      </c>
      <c r="O254" s="40">
        <f t="shared" si="106"/>
        <v>-5.5629999999999997</v>
      </c>
      <c r="P254" s="44"/>
      <c r="Q254" s="40"/>
      <c r="R254" s="23"/>
      <c r="T254" s="25">
        <f t="shared" si="107"/>
        <v>-339.55675668833828</v>
      </c>
      <c r="U254" s="25">
        <f t="shared" si="108"/>
        <v>-337.23666925829514</v>
      </c>
      <c r="V254" s="26">
        <f t="shared" si="103"/>
        <v>1.0208326319999999</v>
      </c>
      <c r="W254" s="26">
        <f t="shared" si="112"/>
        <v>1.0601979338666665</v>
      </c>
      <c r="X254" s="29">
        <f t="shared" si="117"/>
        <v>1.1492555365055557</v>
      </c>
      <c r="Y254" s="29">
        <f t="shared" si="115"/>
        <v>8.9057602638889177E-2</v>
      </c>
      <c r="Z254" s="58">
        <f t="shared" si="116"/>
        <v>0.12842290450555582</v>
      </c>
      <c r="AA254" s="23"/>
      <c r="AB254" s="40">
        <f t="shared" si="101"/>
        <v>-0.29489318815807197</v>
      </c>
      <c r="AC254" s="40">
        <f t="shared" si="109"/>
        <v>-12.43</v>
      </c>
      <c r="AD254" s="40"/>
      <c r="AE254" s="40"/>
    </row>
    <row r="255" spans="1:31" ht="15">
      <c r="A255" s="7">
        <v>1247000</v>
      </c>
      <c r="B255" s="7">
        <f t="shared" si="102"/>
        <v>-1247</v>
      </c>
      <c r="C255" s="6">
        <v>0.47229094700000002</v>
      </c>
      <c r="E255" s="8"/>
      <c r="F255" s="25">
        <f t="shared" si="104"/>
        <v>-1116.0126832761089</v>
      </c>
      <c r="G255" s="25">
        <f t="shared" si="105"/>
        <v>-1115.2393207994278</v>
      </c>
      <c r="H255" s="26">
        <f t="shared" si="110"/>
        <v>0.6343511865</v>
      </c>
      <c r="I255" s="26">
        <f t="shared" si="111"/>
        <v>0.63105535316666672</v>
      </c>
      <c r="J255" s="29">
        <f t="shared" si="118"/>
        <v>0.59091364661111112</v>
      </c>
      <c r="K255" s="29">
        <f t="shared" si="113"/>
        <v>-4.0141706555555601E-2</v>
      </c>
      <c r="L255" s="58">
        <f t="shared" si="114"/>
        <v>-4.3437539888888876E-2</v>
      </c>
      <c r="M255" s="23"/>
      <c r="N255" s="40">
        <f t="shared" si="100"/>
        <v>-0.23963953142412073</v>
      </c>
      <c r="O255" s="40">
        <f t="shared" si="106"/>
        <v>-5.5629999999999997</v>
      </c>
      <c r="P255" s="44"/>
      <c r="Q255" s="40"/>
      <c r="R255" s="23"/>
      <c r="T255" s="25">
        <f t="shared" si="107"/>
        <v>-334.91658182825211</v>
      </c>
      <c r="U255" s="25">
        <f t="shared" si="108"/>
        <v>-332.59649439820896</v>
      </c>
      <c r="V255" s="26">
        <f t="shared" si="103"/>
        <v>1.022181783</v>
      </c>
      <c r="W255" s="26">
        <f t="shared" si="112"/>
        <v>1.0343149614</v>
      </c>
      <c r="X255" s="29">
        <f t="shared" si="117"/>
        <v>1.1185478123277777</v>
      </c>
      <c r="Y255" s="29">
        <f t="shared" si="115"/>
        <v>8.4232850927777658E-2</v>
      </c>
      <c r="Z255" s="58">
        <f t="shared" si="116"/>
        <v>9.6366029327777714E-2</v>
      </c>
      <c r="AA255" s="23"/>
      <c r="AB255" s="40">
        <f t="shared" si="101"/>
        <v>0.38830170009534143</v>
      </c>
      <c r="AC255" s="40">
        <f t="shared" si="109"/>
        <v>-12.43</v>
      </c>
      <c r="AD255" s="40"/>
      <c r="AE255" s="40"/>
    </row>
    <row r="256" spans="1:31" ht="15">
      <c r="A256" s="7">
        <v>1246000</v>
      </c>
      <c r="B256" s="7">
        <f t="shared" si="102"/>
        <v>-1246</v>
      </c>
      <c r="C256" s="6">
        <v>0.55975339999999996</v>
      </c>
      <c r="E256" s="8"/>
      <c r="F256" s="25">
        <f t="shared" si="104"/>
        <v>-1114.4659583227469</v>
      </c>
      <c r="G256" s="25">
        <f t="shared" si="105"/>
        <v>-1113.6925958460658</v>
      </c>
      <c r="H256" s="26">
        <f t="shared" si="110"/>
        <v>0.55285187300000005</v>
      </c>
      <c r="I256" s="26">
        <f t="shared" si="111"/>
        <v>0.58297345983333326</v>
      </c>
      <c r="J256" s="29">
        <f t="shared" si="118"/>
        <v>0.66001176138888895</v>
      </c>
      <c r="K256" s="29">
        <f t="shared" si="113"/>
        <v>7.7038301555555688E-2</v>
      </c>
      <c r="L256" s="58">
        <f t="shared" si="114"/>
        <v>0.1071598883888889</v>
      </c>
      <c r="M256" s="23"/>
      <c r="N256" s="40">
        <f t="shared" si="100"/>
        <v>0.44048349052164437</v>
      </c>
      <c r="O256" s="40">
        <f t="shared" si="106"/>
        <v>-5.5629999999999997</v>
      </c>
      <c r="P256" s="44"/>
      <c r="Q256" s="40"/>
      <c r="R256" s="23"/>
      <c r="T256" s="25">
        <f t="shared" si="107"/>
        <v>-330.27640696816593</v>
      </c>
      <c r="U256" s="25">
        <f t="shared" si="108"/>
        <v>-327.95631953812278</v>
      </c>
      <c r="V256" s="26">
        <f t="shared" si="103"/>
        <v>1.0599304692</v>
      </c>
      <c r="W256" s="26">
        <f t="shared" si="112"/>
        <v>0.96408089919999995</v>
      </c>
      <c r="X256" s="29">
        <f t="shared" si="117"/>
        <v>1.0859349572666668</v>
      </c>
      <c r="Y256" s="29">
        <f t="shared" si="115"/>
        <v>0.12185405806666683</v>
      </c>
      <c r="Z256" s="58">
        <f t="shared" si="116"/>
        <v>2.6004488066666775E-2</v>
      </c>
      <c r="AA256" s="23"/>
      <c r="AB256" s="40">
        <f t="shared" si="101"/>
        <v>0.88980590738145204</v>
      </c>
      <c r="AC256" s="40">
        <f t="shared" si="109"/>
        <v>-12.43</v>
      </c>
      <c r="AD256" s="40"/>
      <c r="AE256" s="40"/>
    </row>
    <row r="257" spans="1:31" ht="15">
      <c r="A257" s="7">
        <v>1245000</v>
      </c>
      <c r="B257" s="7">
        <f t="shared" si="102"/>
        <v>-1245</v>
      </c>
      <c r="C257" s="6">
        <v>0.77196226700000004</v>
      </c>
      <c r="E257" s="8"/>
      <c r="F257" s="25">
        <f t="shared" si="104"/>
        <v>-1112.919233369385</v>
      </c>
      <c r="G257" s="25">
        <f t="shared" si="105"/>
        <v>-1112.1458708927039</v>
      </c>
      <c r="H257" s="26">
        <f t="shared" si="110"/>
        <v>0.56171731999999996</v>
      </c>
      <c r="I257" s="26">
        <f t="shared" si="111"/>
        <v>0.59208639983333333</v>
      </c>
      <c r="J257" s="29">
        <f t="shared" si="118"/>
        <v>0.70630868283333337</v>
      </c>
      <c r="K257" s="29">
        <f t="shared" si="113"/>
        <v>0.11422228300000004</v>
      </c>
      <c r="L257" s="58">
        <f t="shared" si="114"/>
        <v>0.1445913628333334</v>
      </c>
      <c r="M257" s="23"/>
      <c r="N257" s="40">
        <f t="shared" si="100"/>
        <v>0.91449939182375295</v>
      </c>
      <c r="O257" s="40">
        <f t="shared" si="106"/>
        <v>-5.5629999999999997</v>
      </c>
      <c r="P257" s="44"/>
      <c r="Q257" s="40"/>
      <c r="R257" s="23"/>
      <c r="T257" s="25">
        <f t="shared" si="107"/>
        <v>-325.63623210807975</v>
      </c>
      <c r="U257" s="25">
        <f t="shared" si="108"/>
        <v>-323.31614467803661</v>
      </c>
      <c r="V257" s="26">
        <f t="shared" si="103"/>
        <v>0.8101304453999999</v>
      </c>
      <c r="W257" s="26">
        <f t="shared" si="112"/>
        <v>0.93392625819999997</v>
      </c>
      <c r="X257" s="29">
        <f t="shared" si="117"/>
        <v>1.0027615766722222</v>
      </c>
      <c r="Y257" s="29">
        <f t="shared" si="115"/>
        <v>6.883531847222224E-2</v>
      </c>
      <c r="Z257" s="58">
        <f t="shared" si="116"/>
        <v>0.19263113127222231</v>
      </c>
      <c r="AA257" s="23"/>
      <c r="AB257" s="40">
        <f t="shared" si="101"/>
        <v>0.97496004151265259</v>
      </c>
      <c r="AC257" s="40">
        <f t="shared" si="109"/>
        <v>-12.43</v>
      </c>
      <c r="AD257" s="40"/>
      <c r="AE257" s="40"/>
    </row>
    <row r="258" spans="1:31" ht="15">
      <c r="A258" s="7">
        <v>1244000</v>
      </c>
      <c r="B258" s="7">
        <f t="shared" si="102"/>
        <v>-1244</v>
      </c>
      <c r="C258" s="6">
        <v>0.88280292000000005</v>
      </c>
      <c r="E258" s="8"/>
      <c r="F258" s="25">
        <f t="shared" si="104"/>
        <v>-1111.372508416023</v>
      </c>
      <c r="G258" s="25">
        <f t="shared" si="105"/>
        <v>-1110.599145939342</v>
      </c>
      <c r="H258" s="26">
        <f t="shared" si="110"/>
        <v>0.66169000649999998</v>
      </c>
      <c r="I258" s="26">
        <f t="shared" si="111"/>
        <v>0.69053060649999998</v>
      </c>
      <c r="J258" s="29">
        <f t="shared" si="118"/>
        <v>0.73921759394444442</v>
      </c>
      <c r="K258" s="29">
        <f t="shared" si="113"/>
        <v>4.8686987444444441E-2</v>
      </c>
      <c r="L258" s="58">
        <f t="shared" si="114"/>
        <v>7.7527587444444435E-2</v>
      </c>
      <c r="M258" s="23"/>
      <c r="N258" s="40">
        <f t="shared" ref="N258:N321" si="119" xml:space="preserve"> SIN((2*PI()*(G258+O258)/13.9205245802584) + 2.989911921)</f>
        <v>0.96061086416291519</v>
      </c>
      <c r="O258" s="40">
        <f t="shared" si="106"/>
        <v>-5.5629999999999997</v>
      </c>
      <c r="P258" s="44"/>
      <c r="Q258" s="40"/>
      <c r="R258" s="23"/>
      <c r="T258" s="25">
        <f t="shared" si="107"/>
        <v>-320.99605724799358</v>
      </c>
      <c r="U258" s="25">
        <f t="shared" si="108"/>
        <v>-318.67596981795043</v>
      </c>
      <c r="V258" s="26">
        <f t="shared" si="103"/>
        <v>0.93171786000000001</v>
      </c>
      <c r="W258" s="26">
        <f t="shared" si="112"/>
        <v>0.92062944486666665</v>
      </c>
      <c r="X258" s="29">
        <f t="shared" si="117"/>
        <v>1.0118288154722224</v>
      </c>
      <c r="Y258" s="29">
        <f t="shared" si="115"/>
        <v>9.1199370605555719E-2</v>
      </c>
      <c r="Z258" s="58">
        <f t="shared" si="116"/>
        <v>8.0110955472222356E-2</v>
      </c>
      <c r="AA258" s="23"/>
      <c r="AB258" s="40">
        <f t="shared" ref="AB258:AB321" si="120" xml:space="preserve"> SIN((2*PI()*(U258+AC258)/41.7615737407753) + 2.043834879)</f>
        <v>0.60391953674617382</v>
      </c>
      <c r="AC258" s="40">
        <f t="shared" si="109"/>
        <v>-12.43</v>
      </c>
      <c r="AD258" s="40"/>
      <c r="AE258" s="40"/>
    </row>
    <row r="259" spans="1:31" ht="15">
      <c r="A259" s="7">
        <v>1243000</v>
      </c>
      <c r="B259" s="7">
        <f t="shared" ref="B259:B322" si="121">-A259/1000</f>
        <v>-1243</v>
      </c>
      <c r="C259" s="6">
        <v>0.89980053299999996</v>
      </c>
      <c r="E259" s="8"/>
      <c r="F259" s="25">
        <f t="shared" si="104"/>
        <v>-1109.8257834626611</v>
      </c>
      <c r="G259" s="25">
        <f t="shared" si="105"/>
        <v>-1109.05242098598</v>
      </c>
      <c r="H259" s="26">
        <f t="shared" si="110"/>
        <v>0.84818449299999998</v>
      </c>
      <c r="I259" s="26">
        <f t="shared" si="111"/>
        <v>0.8098240708333333</v>
      </c>
      <c r="J259" s="29">
        <f t="shared" si="118"/>
        <v>0.80039823394444432</v>
      </c>
      <c r="K259" s="29">
        <f t="shared" si="113"/>
        <v>-9.4258368888889832E-3</v>
      </c>
      <c r="L259" s="58">
        <f t="shared" si="114"/>
        <v>-4.7786259055555669E-2</v>
      </c>
      <c r="M259" s="23"/>
      <c r="N259" s="40">
        <f t="shared" si="119"/>
        <v>0.55724183715970688</v>
      </c>
      <c r="O259" s="40">
        <f t="shared" si="106"/>
        <v>-5.5629999999999997</v>
      </c>
      <c r="P259" s="44"/>
      <c r="Q259" s="40"/>
      <c r="R259" s="23"/>
      <c r="T259" s="25">
        <f t="shared" si="107"/>
        <v>-316.3558823879074</v>
      </c>
      <c r="U259" s="25">
        <f t="shared" si="108"/>
        <v>-314.03579495786425</v>
      </c>
      <c r="V259" s="26">
        <f t="shared" ref="V259:V327" si="122">AVERAGEIFS(VADM,KyrBP,"&gt;"&amp;T259,KyrBP,"&lt;="&amp;T260)</f>
        <v>1.0200400292</v>
      </c>
      <c r="W259" s="26">
        <f t="shared" si="112"/>
        <v>1.0437191508166668</v>
      </c>
      <c r="X259" s="29">
        <f t="shared" si="117"/>
        <v>1.0032836196666668</v>
      </c>
      <c r="Y259" s="29">
        <f t="shared" si="115"/>
        <v>-4.0435531149999981E-2</v>
      </c>
      <c r="Z259" s="58">
        <f t="shared" si="116"/>
        <v>-1.6756409533333239E-2</v>
      </c>
      <c r="AA259" s="23"/>
      <c r="AB259" s="40">
        <f t="shared" si="120"/>
        <v>-4.9701631081871242E-2</v>
      </c>
      <c r="AC259" s="40">
        <f t="shared" si="109"/>
        <v>-12.43</v>
      </c>
      <c r="AD259" s="40"/>
      <c r="AE259" s="40"/>
    </row>
    <row r="260" spans="1:31" ht="15">
      <c r="A260" s="7">
        <v>1242000</v>
      </c>
      <c r="B260" s="7">
        <f t="shared" si="121"/>
        <v>-1242</v>
      </c>
      <c r="C260" s="6">
        <v>0.806093053</v>
      </c>
      <c r="E260" s="8"/>
      <c r="F260" s="25">
        <f t="shared" ref="F260:F323" si="123">F259 + 1.54672495336205</f>
        <v>-1108.2790585092991</v>
      </c>
      <c r="G260" s="25">
        <f t="shared" ref="G260:G323" si="124">G259 + 1.54672495336205</f>
        <v>-1107.5056960326181</v>
      </c>
      <c r="H260" s="26">
        <f t="shared" si="110"/>
        <v>0.91959771300000004</v>
      </c>
      <c r="I260" s="26">
        <f t="shared" si="111"/>
        <v>0.88640141533333339</v>
      </c>
      <c r="J260" s="29">
        <f t="shared" si="118"/>
        <v>0.87742711911111093</v>
      </c>
      <c r="K260" s="29">
        <f t="shared" si="113"/>
        <v>-8.9742962222224554E-3</v>
      </c>
      <c r="L260" s="58">
        <f t="shared" si="114"/>
        <v>-4.2170593888889107E-2</v>
      </c>
      <c r="M260" s="23"/>
      <c r="N260" s="40">
        <f t="shared" si="119"/>
        <v>-0.10686683850358365</v>
      </c>
      <c r="O260" s="40">
        <f t="shared" ref="O260:O323" si="125">O259</f>
        <v>-5.5629999999999997</v>
      </c>
      <c r="P260" s="44"/>
      <c r="Q260" s="40"/>
      <c r="R260" s="23"/>
      <c r="T260" s="25">
        <f t="shared" ref="T260:T323" si="126">T259 + 4.64017486008615</f>
        <v>-311.71570752782122</v>
      </c>
      <c r="U260" s="25">
        <f t="shared" ref="U260:U323" si="127">U259 + 4.64017486008615</f>
        <v>-309.39562009777808</v>
      </c>
      <c r="V260" s="26">
        <f t="shared" si="122"/>
        <v>1.1793995632500001</v>
      </c>
      <c r="W260" s="26">
        <f t="shared" si="112"/>
        <v>1.0141605379500001</v>
      </c>
      <c r="X260" s="29">
        <f t="shared" si="117"/>
        <v>0.95991103606666661</v>
      </c>
      <c r="Y260" s="29">
        <f t="shared" si="115"/>
        <v>-5.424950188333344E-2</v>
      </c>
      <c r="Z260" s="58">
        <f t="shared" si="116"/>
        <v>-0.21948852718333345</v>
      </c>
      <c r="AA260" s="23"/>
      <c r="AB260" s="40">
        <f t="shared" si="120"/>
        <v>-0.68006685335460737</v>
      </c>
      <c r="AC260" s="40">
        <f t="shared" ref="AC260:AC323" si="128">AC259</f>
        <v>-12.43</v>
      </c>
      <c r="AD260" s="40"/>
      <c r="AE260" s="40"/>
    </row>
    <row r="261" spans="1:31" ht="15">
      <c r="A261" s="7">
        <v>1241000</v>
      </c>
      <c r="B261" s="7">
        <f t="shared" si="121"/>
        <v>-1241</v>
      </c>
      <c r="C261" s="6">
        <v>0.76131525300000003</v>
      </c>
      <c r="E261" s="8"/>
      <c r="F261" s="25">
        <f t="shared" si="123"/>
        <v>-1106.7323335559372</v>
      </c>
      <c r="G261" s="25">
        <f t="shared" si="124"/>
        <v>-1105.9589710792561</v>
      </c>
      <c r="H261" s="26">
        <f t="shared" si="110"/>
        <v>0.89142204000000003</v>
      </c>
      <c r="I261" s="26">
        <f t="shared" si="111"/>
        <v>0.89606682216666667</v>
      </c>
      <c r="J261" s="29">
        <f t="shared" si="118"/>
        <v>0.94845053988888872</v>
      </c>
      <c r="K261" s="29">
        <f t="shared" si="113"/>
        <v>5.2383717722222056E-2</v>
      </c>
      <c r="L261" s="58">
        <f t="shared" si="114"/>
        <v>5.7028499888888695E-2</v>
      </c>
      <c r="M261" s="23"/>
      <c r="N261" s="40">
        <f t="shared" si="119"/>
        <v>-0.72097133273853031</v>
      </c>
      <c r="O261" s="40">
        <f t="shared" si="125"/>
        <v>-5.5629999999999997</v>
      </c>
      <c r="P261" s="44"/>
      <c r="Q261" s="40"/>
      <c r="R261" s="23"/>
      <c r="T261" s="25">
        <f t="shared" si="126"/>
        <v>-307.07553266773505</v>
      </c>
      <c r="U261" s="25">
        <f t="shared" si="127"/>
        <v>-304.7554452376919</v>
      </c>
      <c r="V261" s="26">
        <f t="shared" si="122"/>
        <v>0.84304202140000017</v>
      </c>
      <c r="W261" s="26">
        <f t="shared" si="112"/>
        <v>1.0805420401499999</v>
      </c>
      <c r="X261" s="29">
        <f t="shared" si="117"/>
        <v>0.90259561655555565</v>
      </c>
      <c r="Y261" s="29">
        <f t="shared" si="115"/>
        <v>-0.17794642359444424</v>
      </c>
      <c r="Z261" s="58">
        <f t="shared" si="116"/>
        <v>5.9553595155555472E-2</v>
      </c>
      <c r="AA261" s="23"/>
      <c r="AB261" s="40">
        <f t="shared" si="120"/>
        <v>-0.99222123684153496</v>
      </c>
      <c r="AC261" s="40">
        <f t="shared" si="128"/>
        <v>-12.43</v>
      </c>
      <c r="AD261" s="40"/>
      <c r="AE261" s="40"/>
    </row>
    <row r="262" spans="1:31" ht="15">
      <c r="A262" s="7">
        <v>1240000</v>
      </c>
      <c r="B262" s="7">
        <f t="shared" si="121"/>
        <v>-1240</v>
      </c>
      <c r="C262" s="6">
        <v>0.90236125300000003</v>
      </c>
      <c r="E262" s="8"/>
      <c r="F262" s="25">
        <f t="shared" si="123"/>
        <v>-1105.1856086025753</v>
      </c>
      <c r="G262" s="25">
        <f t="shared" si="124"/>
        <v>-1104.4122461258942</v>
      </c>
      <c r="H262" s="26">
        <f t="shared" ref="H262:H325" si="129">AVERAGEIFS(VADM,KyrBP,"&gt;"&amp;F262,KyrBP,"&lt;="&amp;F263)</f>
        <v>0.87718071350000004</v>
      </c>
      <c r="I262" s="26">
        <f t="shared" si="111"/>
        <v>1.0083971711666668</v>
      </c>
      <c r="J262" s="29">
        <f t="shared" si="118"/>
        <v>0.98377401244444429</v>
      </c>
      <c r="K262" s="29">
        <f t="shared" si="113"/>
        <v>-2.4623158722222538E-2</v>
      </c>
      <c r="L262" s="58">
        <f t="shared" si="114"/>
        <v>0.10659329894444425</v>
      </c>
      <c r="M262" s="23"/>
      <c r="N262" s="40">
        <f t="shared" si="119"/>
        <v>-0.99772532768130007</v>
      </c>
      <c r="O262" s="40">
        <f t="shared" si="125"/>
        <v>-5.5629999999999997</v>
      </c>
      <c r="P262" s="44"/>
      <c r="Q262" s="40"/>
      <c r="R262" s="23"/>
      <c r="T262" s="25">
        <f t="shared" si="126"/>
        <v>-302.43535780764887</v>
      </c>
      <c r="U262" s="25">
        <f t="shared" si="127"/>
        <v>-300.11527037760573</v>
      </c>
      <c r="V262" s="26">
        <f t="shared" si="122"/>
        <v>1.2191845357999997</v>
      </c>
      <c r="W262" s="26">
        <f t="shared" si="112"/>
        <v>1.0020508089833333</v>
      </c>
      <c r="X262" s="29">
        <f t="shared" si="117"/>
        <v>0.87788399853888899</v>
      </c>
      <c r="Y262" s="29">
        <f t="shared" si="115"/>
        <v>-0.12416681044444433</v>
      </c>
      <c r="Z262" s="58">
        <f t="shared" si="116"/>
        <v>-0.34130053726111076</v>
      </c>
      <c r="AA262" s="23"/>
      <c r="AB262" s="40">
        <f t="shared" si="120"/>
        <v>-0.84010427629958306</v>
      </c>
      <c r="AC262" s="40">
        <f t="shared" si="128"/>
        <v>-12.43</v>
      </c>
      <c r="AD262" s="40"/>
      <c r="AE262" s="40"/>
    </row>
    <row r="263" spans="1:31" ht="15">
      <c r="A263" s="7">
        <v>1239000</v>
      </c>
      <c r="B263" s="7">
        <f t="shared" si="121"/>
        <v>-1239</v>
      </c>
      <c r="C263" s="6">
        <v>0.81675180000000003</v>
      </c>
      <c r="E263" s="8"/>
      <c r="F263" s="25">
        <f t="shared" si="123"/>
        <v>-1103.6388836492133</v>
      </c>
      <c r="G263" s="25">
        <f t="shared" si="124"/>
        <v>-1102.8655211725322</v>
      </c>
      <c r="H263" s="26">
        <f t="shared" si="129"/>
        <v>1.2565887600000001</v>
      </c>
      <c r="I263" s="26">
        <f t="shared" si="111"/>
        <v>1.1537935421666667</v>
      </c>
      <c r="J263" s="29">
        <f t="shared" si="118"/>
        <v>1.0017903057777777</v>
      </c>
      <c r="K263" s="29">
        <f t="shared" si="113"/>
        <v>-0.15200323638888902</v>
      </c>
      <c r="L263" s="58">
        <f t="shared" si="114"/>
        <v>-0.25479845422222236</v>
      </c>
      <c r="M263" s="23"/>
      <c r="N263" s="40">
        <f t="shared" si="119"/>
        <v>-0.80763255332013162</v>
      </c>
      <c r="O263" s="40">
        <f t="shared" si="125"/>
        <v>-5.5629999999999997</v>
      </c>
      <c r="P263" s="44"/>
      <c r="Q263" s="40"/>
      <c r="R263" s="23"/>
      <c r="T263" s="25">
        <f t="shared" si="126"/>
        <v>-297.79518294756269</v>
      </c>
      <c r="U263" s="25">
        <f t="shared" si="127"/>
        <v>-295.47509551751955</v>
      </c>
      <c r="V263" s="26">
        <f t="shared" si="122"/>
        <v>0.94392586975000004</v>
      </c>
      <c r="W263" s="26">
        <f t="shared" si="112"/>
        <v>0.93164631204999993</v>
      </c>
      <c r="X263" s="29">
        <f t="shared" si="117"/>
        <v>0.84056122627222218</v>
      </c>
      <c r="Y263" s="29">
        <f t="shared" si="115"/>
        <v>-9.1085085777777741E-2</v>
      </c>
      <c r="Z263" s="58">
        <f t="shared" si="116"/>
        <v>-0.10336464347777785</v>
      </c>
      <c r="AA263" s="23"/>
      <c r="AB263" s="40">
        <f t="shared" si="120"/>
        <v>-0.29489318815803145</v>
      </c>
      <c r="AC263" s="40">
        <f t="shared" si="128"/>
        <v>-12.43</v>
      </c>
      <c r="AD263" s="40"/>
      <c r="AE263" s="40"/>
    </row>
    <row r="264" spans="1:31" ht="15">
      <c r="A264" s="7">
        <v>1238000</v>
      </c>
      <c r="B264" s="7">
        <f t="shared" si="121"/>
        <v>-1238</v>
      </c>
      <c r="C264" s="6">
        <v>0.83179921300000004</v>
      </c>
      <c r="E264" s="8"/>
      <c r="F264" s="25">
        <f t="shared" si="123"/>
        <v>-1102.0921586958514</v>
      </c>
      <c r="G264" s="25">
        <f t="shared" si="124"/>
        <v>-1101.3187962191703</v>
      </c>
      <c r="H264" s="26">
        <f t="shared" si="129"/>
        <v>1.3276111529999999</v>
      </c>
      <c r="I264" s="26">
        <f t="shared" ref="I264:I327" si="130">AVERAGE(H263:H265)</f>
        <v>1.258754191</v>
      </c>
      <c r="J264" s="29">
        <f t="shared" si="118"/>
        <v>1.0098721621111111</v>
      </c>
      <c r="K264" s="29">
        <f t="shared" si="113"/>
        <v>-0.24888202888888888</v>
      </c>
      <c r="L264" s="58">
        <f t="shared" si="114"/>
        <v>-0.31773899088888879</v>
      </c>
      <c r="M264" s="23"/>
      <c r="N264" s="40">
        <f t="shared" si="119"/>
        <v>-0.23963953142458316</v>
      </c>
      <c r="O264" s="40">
        <f t="shared" si="125"/>
        <v>-5.5629999999999997</v>
      </c>
      <c r="P264" s="44"/>
      <c r="Q264" s="40"/>
      <c r="R264" s="23"/>
      <c r="T264" s="25">
        <f t="shared" si="126"/>
        <v>-293.15500808747652</v>
      </c>
      <c r="U264" s="25">
        <f t="shared" si="127"/>
        <v>-290.83492065743337</v>
      </c>
      <c r="V264" s="26">
        <f t="shared" si="122"/>
        <v>0.63182853059999999</v>
      </c>
      <c r="W264" s="26">
        <f t="shared" si="112"/>
        <v>0.70661536465000008</v>
      </c>
      <c r="X264" s="29">
        <f t="shared" si="117"/>
        <v>0.81117414600555549</v>
      </c>
      <c r="Y264" s="29">
        <f t="shared" si="115"/>
        <v>0.10455878135555541</v>
      </c>
      <c r="Z264" s="58">
        <f t="shared" si="116"/>
        <v>0.17934561540555549</v>
      </c>
      <c r="AA264" s="23"/>
      <c r="AB264" s="40">
        <f t="shared" si="120"/>
        <v>0.38830170009538706</v>
      </c>
      <c r="AC264" s="40">
        <f t="shared" si="128"/>
        <v>-12.43</v>
      </c>
      <c r="AD264" s="40"/>
      <c r="AE264" s="40"/>
    </row>
    <row r="265" spans="1:31" ht="15">
      <c r="A265" s="7">
        <v>1237000</v>
      </c>
      <c r="B265" s="7">
        <f t="shared" si="121"/>
        <v>-1237</v>
      </c>
      <c r="C265" s="6">
        <v>0.72475887999999999</v>
      </c>
      <c r="E265" s="8"/>
      <c r="F265" s="25">
        <f t="shared" si="123"/>
        <v>-1100.5454337424894</v>
      </c>
      <c r="G265" s="25">
        <f t="shared" si="124"/>
        <v>-1099.7720712658083</v>
      </c>
      <c r="H265" s="26">
        <f t="shared" si="129"/>
        <v>1.1920626599999999</v>
      </c>
      <c r="I265" s="26">
        <f t="shared" si="130"/>
        <v>1.1331007953333332</v>
      </c>
      <c r="J265" s="29">
        <f t="shared" si="118"/>
        <v>1.0112691221111112</v>
      </c>
      <c r="K265" s="29">
        <f t="shared" si="113"/>
        <v>-0.12183167322222199</v>
      </c>
      <c r="L265" s="58">
        <f t="shared" si="114"/>
        <v>-0.18079353788888874</v>
      </c>
      <c r="M265" s="23"/>
      <c r="N265" s="40">
        <f t="shared" si="119"/>
        <v>0.4404834905213188</v>
      </c>
      <c r="O265" s="40">
        <f t="shared" si="125"/>
        <v>-5.5629999999999997</v>
      </c>
      <c r="P265" s="44"/>
      <c r="Q265" s="40"/>
      <c r="R265" s="23"/>
      <c r="T265" s="25">
        <f t="shared" si="126"/>
        <v>-288.51483322739034</v>
      </c>
      <c r="U265" s="25">
        <f t="shared" si="127"/>
        <v>-286.1947457973472</v>
      </c>
      <c r="V265" s="26">
        <f t="shared" si="122"/>
        <v>0.54409169359999998</v>
      </c>
      <c r="W265" s="26">
        <f t="shared" si="112"/>
        <v>0.58788203581666665</v>
      </c>
      <c r="X265" s="29">
        <f t="shared" si="117"/>
        <v>0.78436095195</v>
      </c>
      <c r="Y265" s="29">
        <f t="shared" si="115"/>
        <v>0.19647891613333335</v>
      </c>
      <c r="Z265" s="58">
        <f t="shared" si="116"/>
        <v>0.24026925835000001</v>
      </c>
      <c r="AA265" s="23"/>
      <c r="AB265" s="40">
        <f t="shared" si="120"/>
        <v>0.88980590738147147</v>
      </c>
      <c r="AC265" s="40">
        <f t="shared" si="128"/>
        <v>-12.43</v>
      </c>
      <c r="AD265" s="40"/>
      <c r="AE265" s="40"/>
    </row>
    <row r="266" spans="1:31" ht="15">
      <c r="A266" s="7">
        <v>1236000</v>
      </c>
      <c r="B266" s="7">
        <f t="shared" si="121"/>
        <v>-1236</v>
      </c>
      <c r="C266" s="6">
        <v>0.701448933</v>
      </c>
      <c r="E266" s="8"/>
      <c r="F266" s="25">
        <f t="shared" si="123"/>
        <v>-1098.9987087891275</v>
      </c>
      <c r="G266" s="25">
        <f t="shared" si="124"/>
        <v>-1098.2253463124464</v>
      </c>
      <c r="H266" s="26">
        <f t="shared" si="129"/>
        <v>0.87962857299999997</v>
      </c>
      <c r="I266" s="26">
        <f t="shared" si="130"/>
        <v>0.96517595983333349</v>
      </c>
      <c r="J266" s="29">
        <f t="shared" si="118"/>
        <v>1.0065812346666667</v>
      </c>
      <c r="K266" s="29">
        <f t="shared" si="113"/>
        <v>4.1405274833333228E-2</v>
      </c>
      <c r="L266" s="58">
        <f t="shared" si="114"/>
        <v>0.12695266166666674</v>
      </c>
      <c r="M266" s="23"/>
      <c r="N266" s="40">
        <f t="shared" si="119"/>
        <v>0.91449939182360629</v>
      </c>
      <c r="O266" s="40">
        <f t="shared" si="125"/>
        <v>-5.5629999999999997</v>
      </c>
      <c r="P266" s="44"/>
      <c r="Q266" s="40"/>
      <c r="R266" s="23"/>
      <c r="T266" s="25">
        <f t="shared" si="126"/>
        <v>-283.87465836730416</v>
      </c>
      <c r="U266" s="25">
        <f t="shared" si="127"/>
        <v>-281.55457093726102</v>
      </c>
      <c r="V266" s="26">
        <f t="shared" si="122"/>
        <v>0.58772588325000008</v>
      </c>
      <c r="W266" s="26">
        <f t="shared" ref="W266:W323" si="131">AVERAGE(V265:V267)</f>
        <v>0.57587682881666669</v>
      </c>
      <c r="X266" s="29">
        <f t="shared" si="117"/>
        <v>0.77556432795000008</v>
      </c>
      <c r="Y266" s="29">
        <f t="shared" si="115"/>
        <v>0.19968749913333339</v>
      </c>
      <c r="Z266" s="58">
        <f t="shared" si="116"/>
        <v>0.1878384447</v>
      </c>
      <c r="AA266" s="23"/>
      <c r="AB266" s="40">
        <f t="shared" si="120"/>
        <v>0.97496004151264326</v>
      </c>
      <c r="AC266" s="40">
        <f t="shared" si="128"/>
        <v>-12.43</v>
      </c>
      <c r="AD266" s="40"/>
      <c r="AE266" s="40"/>
    </row>
    <row r="267" spans="1:31" ht="15">
      <c r="A267" s="7">
        <v>1235000</v>
      </c>
      <c r="B267" s="7">
        <f t="shared" si="121"/>
        <v>-1235</v>
      </c>
      <c r="C267" s="6">
        <v>0.70957543999999995</v>
      </c>
      <c r="E267" s="8"/>
      <c r="F267" s="25">
        <f t="shared" si="123"/>
        <v>-1097.4519838357655</v>
      </c>
      <c r="G267" s="25">
        <f t="shared" si="124"/>
        <v>-1096.6786213590844</v>
      </c>
      <c r="H267" s="26">
        <f t="shared" si="129"/>
        <v>0.82383664649999999</v>
      </c>
      <c r="I267" s="26">
        <f t="shared" si="130"/>
        <v>0.87479547316666662</v>
      </c>
      <c r="J267" s="29">
        <f t="shared" si="118"/>
        <v>1.0485806946111111</v>
      </c>
      <c r="K267" s="29">
        <f t="shared" ref="K267:K330" si="132">J267-I267</f>
        <v>0.17378522144444453</v>
      </c>
      <c r="L267" s="58">
        <f t="shared" ref="L267:L330" si="133">J267-H267</f>
        <v>0.22474404811111115</v>
      </c>
      <c r="M267" s="23"/>
      <c r="N267" s="40">
        <f t="shared" si="119"/>
        <v>0.96061086416303176</v>
      </c>
      <c r="O267" s="40">
        <f t="shared" si="125"/>
        <v>-5.5629999999999997</v>
      </c>
      <c r="P267" s="44"/>
      <c r="Q267" s="40"/>
      <c r="R267" s="23"/>
      <c r="T267" s="25">
        <f t="shared" si="126"/>
        <v>-279.23448350721799</v>
      </c>
      <c r="U267" s="25">
        <f t="shared" si="127"/>
        <v>-276.91439607717484</v>
      </c>
      <c r="V267" s="26">
        <f t="shared" si="122"/>
        <v>0.5958129096</v>
      </c>
      <c r="W267" s="26">
        <f t="shared" si="131"/>
        <v>0.64636503321666672</v>
      </c>
      <c r="X267" s="29">
        <f t="shared" si="117"/>
        <v>0.73445203136111115</v>
      </c>
      <c r="Y267" s="29">
        <f t="shared" si="115"/>
        <v>8.8086998144444428E-2</v>
      </c>
      <c r="Z267" s="58">
        <f t="shared" si="116"/>
        <v>0.13863912176111115</v>
      </c>
      <c r="AA267" s="23"/>
      <c r="AB267" s="40">
        <f t="shared" si="120"/>
        <v>0.60391953674614007</v>
      </c>
      <c r="AC267" s="40">
        <f t="shared" si="128"/>
        <v>-12.43</v>
      </c>
      <c r="AD267" s="40"/>
      <c r="AE267" s="40"/>
    </row>
    <row r="268" spans="1:31" ht="15">
      <c r="A268" s="7">
        <v>1234000</v>
      </c>
      <c r="B268" s="7">
        <f t="shared" si="121"/>
        <v>-1234</v>
      </c>
      <c r="C268" s="6">
        <v>0.71247852</v>
      </c>
      <c r="E268" s="8"/>
      <c r="F268" s="25">
        <f t="shared" si="123"/>
        <v>-1095.9052588824036</v>
      </c>
      <c r="G268" s="25">
        <f t="shared" si="124"/>
        <v>-1095.1318964057225</v>
      </c>
      <c r="H268" s="26">
        <f t="shared" si="129"/>
        <v>0.9209212</v>
      </c>
      <c r="I268" s="26">
        <f t="shared" si="130"/>
        <v>0.89230939983333324</v>
      </c>
      <c r="J268" s="29">
        <f t="shared" si="118"/>
        <v>1.0674842249444445</v>
      </c>
      <c r="K268" s="29">
        <f t="shared" si="132"/>
        <v>0.17517482511111127</v>
      </c>
      <c r="L268" s="58">
        <f t="shared" si="133"/>
        <v>0.14656302494444451</v>
      </c>
      <c r="M268" s="23"/>
      <c r="N268" s="40">
        <f t="shared" si="119"/>
        <v>0.55724183716010234</v>
      </c>
      <c r="O268" s="40">
        <f t="shared" si="125"/>
        <v>-5.5629999999999997</v>
      </c>
      <c r="P268" s="44"/>
      <c r="Q268" s="40"/>
      <c r="R268" s="23"/>
      <c r="T268" s="25">
        <f t="shared" si="126"/>
        <v>-274.59430864713181</v>
      </c>
      <c r="U268" s="25">
        <f t="shared" si="127"/>
        <v>-272.27422121708867</v>
      </c>
      <c r="V268" s="26">
        <f t="shared" si="122"/>
        <v>0.75555630679999997</v>
      </c>
      <c r="W268" s="26">
        <f t="shared" si="131"/>
        <v>0.76315001105000002</v>
      </c>
      <c r="X268" s="29">
        <f t="shared" si="117"/>
        <v>0.73855343843333332</v>
      </c>
      <c r="Y268" s="29">
        <f t="shared" si="115"/>
        <v>-2.4596572616666701E-2</v>
      </c>
      <c r="Z268" s="58">
        <f t="shared" si="116"/>
        <v>-1.7002868366666646E-2</v>
      </c>
      <c r="AA268" s="23"/>
      <c r="AB268" s="40">
        <f t="shared" si="120"/>
        <v>-4.9701631081920675E-2</v>
      </c>
      <c r="AC268" s="40">
        <f t="shared" si="128"/>
        <v>-12.43</v>
      </c>
      <c r="AD268" s="40"/>
      <c r="AE268" s="40"/>
    </row>
    <row r="269" spans="1:31" ht="15">
      <c r="A269" s="7">
        <v>1233000</v>
      </c>
      <c r="B269" s="7">
        <f t="shared" si="121"/>
        <v>-1233</v>
      </c>
      <c r="C269" s="6">
        <v>0.75819609300000002</v>
      </c>
      <c r="E269" s="8"/>
      <c r="F269" s="25">
        <f t="shared" si="123"/>
        <v>-1094.3585339290416</v>
      </c>
      <c r="G269" s="25">
        <f t="shared" si="124"/>
        <v>-1093.5851714523606</v>
      </c>
      <c r="H269" s="26">
        <f t="shared" si="129"/>
        <v>0.93217035300000006</v>
      </c>
      <c r="I269" s="26">
        <f t="shared" si="130"/>
        <v>0.90077420200000002</v>
      </c>
      <c r="J269" s="29">
        <f t="shared" si="118"/>
        <v>1.1273001635000002</v>
      </c>
      <c r="K269" s="29">
        <f t="shared" si="132"/>
        <v>0.22652596150000015</v>
      </c>
      <c r="L269" s="58">
        <f t="shared" si="133"/>
        <v>0.19512981050000011</v>
      </c>
      <c r="M269" s="23"/>
      <c r="N269" s="40">
        <f t="shared" si="119"/>
        <v>-0.10686683850322311</v>
      </c>
      <c r="O269" s="40">
        <f t="shared" si="125"/>
        <v>-5.5629999999999997</v>
      </c>
      <c r="P269" s="44"/>
      <c r="Q269" s="40"/>
      <c r="R269" s="23"/>
      <c r="T269" s="25">
        <f t="shared" si="126"/>
        <v>-269.95413378704563</v>
      </c>
      <c r="U269" s="25">
        <f t="shared" si="127"/>
        <v>-267.63404635700249</v>
      </c>
      <c r="V269" s="26">
        <f t="shared" si="122"/>
        <v>0.93808081674999999</v>
      </c>
      <c r="W269" s="26">
        <f t="shared" si="131"/>
        <v>0.81916984298333329</v>
      </c>
      <c r="X269" s="29">
        <f t="shared" si="117"/>
        <v>0.84832203163333331</v>
      </c>
      <c r="Y269" s="29">
        <f t="shared" ref="Y269:Y323" si="134">X269-W269</f>
        <v>2.9152188650000022E-2</v>
      </c>
      <c r="Z269" s="58">
        <f t="shared" ref="Z269:Z323" si="135">X269-V269</f>
        <v>-8.9758785116666684E-2</v>
      </c>
      <c r="AA269" s="23"/>
      <c r="AB269" s="40">
        <f t="shared" si="120"/>
        <v>-0.68006685335463846</v>
      </c>
      <c r="AC269" s="40">
        <f t="shared" si="128"/>
        <v>-12.43</v>
      </c>
      <c r="AD269" s="40"/>
      <c r="AE269" s="40"/>
    </row>
    <row r="270" spans="1:31" ht="15">
      <c r="A270" s="7">
        <v>1232000</v>
      </c>
      <c r="B270" s="7">
        <f t="shared" si="121"/>
        <v>-1232</v>
      </c>
      <c r="C270" s="6">
        <v>0.922302387</v>
      </c>
      <c r="E270" s="8"/>
      <c r="F270" s="25">
        <f t="shared" si="123"/>
        <v>-1092.8118089756797</v>
      </c>
      <c r="G270" s="25">
        <f t="shared" si="124"/>
        <v>-1092.0384464989986</v>
      </c>
      <c r="H270" s="26">
        <f t="shared" si="129"/>
        <v>0.84923105300000001</v>
      </c>
      <c r="I270" s="26">
        <f t="shared" si="130"/>
        <v>1.0121924196666667</v>
      </c>
      <c r="J270" s="29">
        <f t="shared" si="118"/>
        <v>1.2197553493888889</v>
      </c>
      <c r="K270" s="29">
        <f t="shared" si="132"/>
        <v>0.20756292972222212</v>
      </c>
      <c r="L270" s="58">
        <f t="shared" si="133"/>
        <v>0.37052429638888884</v>
      </c>
      <c r="M270" s="23"/>
      <c r="N270" s="40">
        <f t="shared" si="119"/>
        <v>-0.72097133273827907</v>
      </c>
      <c r="O270" s="40">
        <f t="shared" si="125"/>
        <v>-5.5629999999999997</v>
      </c>
      <c r="P270" s="44"/>
      <c r="Q270" s="40"/>
      <c r="R270" s="23"/>
      <c r="T270" s="25">
        <f t="shared" si="126"/>
        <v>-265.31395892695946</v>
      </c>
      <c r="U270" s="25">
        <f t="shared" si="127"/>
        <v>-262.99387149691631</v>
      </c>
      <c r="V270" s="26">
        <f t="shared" si="122"/>
        <v>0.7638724053999999</v>
      </c>
      <c r="W270" s="26">
        <f t="shared" si="131"/>
        <v>0.85037569621666664</v>
      </c>
      <c r="X270" s="29">
        <f t="shared" si="117"/>
        <v>0.91863179123333316</v>
      </c>
      <c r="Y270" s="29">
        <f t="shared" si="134"/>
        <v>6.8256095016666518E-2</v>
      </c>
      <c r="Z270" s="58">
        <f t="shared" si="135"/>
        <v>0.15475938583333326</v>
      </c>
      <c r="AA270" s="23"/>
      <c r="AB270" s="40">
        <f t="shared" si="120"/>
        <v>-0.99222123684154029</v>
      </c>
      <c r="AC270" s="40">
        <f t="shared" si="128"/>
        <v>-12.43</v>
      </c>
      <c r="AD270" s="40"/>
      <c r="AE270" s="40"/>
    </row>
    <row r="271" spans="1:31" ht="15">
      <c r="A271" s="7">
        <v>1231000</v>
      </c>
      <c r="B271" s="7">
        <f t="shared" si="121"/>
        <v>-1231</v>
      </c>
      <c r="C271" s="6">
        <v>0.91254473300000005</v>
      </c>
      <c r="E271" s="8"/>
      <c r="F271" s="25">
        <f t="shared" si="123"/>
        <v>-1091.2650840223178</v>
      </c>
      <c r="G271" s="25">
        <f t="shared" si="124"/>
        <v>-1090.4917215456367</v>
      </c>
      <c r="H271" s="26">
        <f t="shared" si="129"/>
        <v>1.2551758529999999</v>
      </c>
      <c r="I271" s="26">
        <f t="shared" si="130"/>
        <v>1.1770424796666665</v>
      </c>
      <c r="J271" s="29">
        <f t="shared" si="118"/>
        <v>1.2815894264444445</v>
      </c>
      <c r="K271" s="29">
        <f t="shared" si="132"/>
        <v>0.10454694677777798</v>
      </c>
      <c r="L271" s="58">
        <f t="shared" si="133"/>
        <v>2.6413573444444616E-2</v>
      </c>
      <c r="M271" s="23"/>
      <c r="N271" s="40">
        <f t="shared" si="119"/>
        <v>-0.99772532768127176</v>
      </c>
      <c r="O271" s="40">
        <f t="shared" si="125"/>
        <v>-5.5629999999999997</v>
      </c>
      <c r="P271" s="44"/>
      <c r="Q271" s="40"/>
      <c r="R271" s="23"/>
      <c r="T271" s="25">
        <f t="shared" si="126"/>
        <v>-260.67378406687328</v>
      </c>
      <c r="U271" s="25">
        <f t="shared" si="127"/>
        <v>-258.35369663683014</v>
      </c>
      <c r="V271" s="26">
        <f t="shared" si="122"/>
        <v>0.84917386650000004</v>
      </c>
      <c r="W271" s="26">
        <f t="shared" si="131"/>
        <v>0.8646282684333334</v>
      </c>
      <c r="X271" s="29">
        <f t="shared" si="117"/>
        <v>0.93385925753888899</v>
      </c>
      <c r="Y271" s="29">
        <f t="shared" si="134"/>
        <v>6.9230989105555585E-2</v>
      </c>
      <c r="Z271" s="58">
        <f t="shared" si="135"/>
        <v>8.4685391038888946E-2</v>
      </c>
      <c r="AA271" s="23"/>
      <c r="AB271" s="40">
        <f t="shared" si="120"/>
        <v>-0.8401042762995562</v>
      </c>
      <c r="AC271" s="40">
        <f t="shared" si="128"/>
        <v>-12.43</v>
      </c>
      <c r="AD271" s="40"/>
      <c r="AE271" s="40"/>
    </row>
    <row r="272" spans="1:31" ht="15">
      <c r="A272" s="7">
        <v>1230000</v>
      </c>
      <c r="B272" s="7">
        <f t="shared" si="121"/>
        <v>-1230</v>
      </c>
      <c r="C272" s="6">
        <v>1.1104340669999999</v>
      </c>
      <c r="E272" s="8"/>
      <c r="F272" s="25">
        <f t="shared" si="123"/>
        <v>-1089.7183590689558</v>
      </c>
      <c r="G272" s="25">
        <f t="shared" si="124"/>
        <v>-1088.9449965922747</v>
      </c>
      <c r="H272" s="26">
        <f t="shared" si="129"/>
        <v>1.4267205329999999</v>
      </c>
      <c r="I272" s="26">
        <f t="shared" si="130"/>
        <v>1.5159503286666667</v>
      </c>
      <c r="J272" s="29">
        <f t="shared" si="118"/>
        <v>1.346002074611111</v>
      </c>
      <c r="K272" s="29">
        <f t="shared" si="132"/>
        <v>-0.16994825405555569</v>
      </c>
      <c r="L272" s="58">
        <f t="shared" si="133"/>
        <v>-8.0718458388888914E-2</v>
      </c>
      <c r="M272" s="23"/>
      <c r="N272" s="40">
        <f t="shared" si="119"/>
        <v>-0.80763255332041251</v>
      </c>
      <c r="O272" s="40">
        <f t="shared" si="125"/>
        <v>-5.5629999999999997</v>
      </c>
      <c r="P272" s="44"/>
      <c r="Q272" s="40"/>
      <c r="R272" s="23"/>
      <c r="T272" s="25">
        <f t="shared" si="126"/>
        <v>-256.0336092067871</v>
      </c>
      <c r="U272" s="25">
        <f t="shared" si="127"/>
        <v>-253.71352177674399</v>
      </c>
      <c r="V272" s="26">
        <f t="shared" si="122"/>
        <v>0.98083853340000005</v>
      </c>
      <c r="W272" s="26">
        <f t="shared" si="131"/>
        <v>1.1499194231000001</v>
      </c>
      <c r="X272" s="29">
        <f t="shared" ref="X272:X323" si="136">AVERAGE(V268:V276)</f>
        <v>0.99221385425000008</v>
      </c>
      <c r="Y272" s="29">
        <f t="shared" si="134"/>
        <v>-0.15770556884999998</v>
      </c>
      <c r="Z272" s="58">
        <f t="shared" si="135"/>
        <v>1.1375320850000037E-2</v>
      </c>
      <c r="AA272" s="23"/>
      <c r="AB272" s="40">
        <f t="shared" si="120"/>
        <v>-0.29489318815799093</v>
      </c>
      <c r="AC272" s="40">
        <f t="shared" si="128"/>
        <v>-12.43</v>
      </c>
      <c r="AD272" s="40"/>
      <c r="AE272" s="40"/>
    </row>
    <row r="273" spans="1:31" ht="15">
      <c r="A273" s="7">
        <v>1229000</v>
      </c>
      <c r="B273" s="7">
        <f t="shared" si="121"/>
        <v>-1229</v>
      </c>
      <c r="C273" s="6">
        <v>0.96792354700000005</v>
      </c>
      <c r="E273" s="8"/>
      <c r="F273" s="25">
        <f t="shared" si="123"/>
        <v>-1088.1716341155939</v>
      </c>
      <c r="G273" s="25">
        <f t="shared" si="124"/>
        <v>-1087.3982716389128</v>
      </c>
      <c r="H273" s="26">
        <f t="shared" si="129"/>
        <v>1.8659546</v>
      </c>
      <c r="I273" s="26">
        <f t="shared" si="130"/>
        <v>1.7722781553333331</v>
      </c>
      <c r="J273" s="29">
        <f t="shared" si="118"/>
        <v>1.3860529946111111</v>
      </c>
      <c r="K273" s="29">
        <f t="shared" si="132"/>
        <v>-0.38622516072222202</v>
      </c>
      <c r="L273" s="58">
        <f t="shared" si="133"/>
        <v>-0.47990160538888893</v>
      </c>
      <c r="M273" s="23"/>
      <c r="N273" s="40">
        <f t="shared" si="119"/>
        <v>-0.23963953142493521</v>
      </c>
      <c r="O273" s="40">
        <f t="shared" si="125"/>
        <v>-5.5629999999999997</v>
      </c>
      <c r="P273" s="44"/>
      <c r="Q273" s="40"/>
      <c r="R273" s="23"/>
      <c r="T273" s="25">
        <f t="shared" si="126"/>
        <v>-251.39343434670096</v>
      </c>
      <c r="U273" s="25">
        <f t="shared" si="127"/>
        <v>-249.07334691665784</v>
      </c>
      <c r="V273" s="26">
        <f t="shared" si="122"/>
        <v>1.6197458694000002</v>
      </c>
      <c r="W273" s="26">
        <f t="shared" si="131"/>
        <v>1.2591546442666666</v>
      </c>
      <c r="X273" s="29">
        <f t="shared" si="136"/>
        <v>1.0751738031055558</v>
      </c>
      <c r="Y273" s="29">
        <f t="shared" si="134"/>
        <v>-0.1839808411611108</v>
      </c>
      <c r="Z273" s="58">
        <f t="shared" si="135"/>
        <v>-0.54457206629444443</v>
      </c>
      <c r="AA273" s="23"/>
      <c r="AB273" s="40">
        <f t="shared" si="120"/>
        <v>0.38830170009541953</v>
      </c>
      <c r="AC273" s="40">
        <f t="shared" si="128"/>
        <v>-12.43</v>
      </c>
      <c r="AD273" s="40"/>
      <c r="AE273" s="40"/>
    </row>
    <row r="274" spans="1:31" ht="15">
      <c r="A274" s="7">
        <v>1228000</v>
      </c>
      <c r="B274" s="7">
        <f t="shared" si="121"/>
        <v>-1228</v>
      </c>
      <c r="C274" s="6">
        <v>0.86185111999999997</v>
      </c>
      <c r="E274" s="8"/>
      <c r="F274" s="25">
        <f t="shared" si="123"/>
        <v>-1086.6249091622319</v>
      </c>
      <c r="G274" s="25">
        <f t="shared" si="124"/>
        <v>-1085.8515466855508</v>
      </c>
      <c r="H274" s="26">
        <f t="shared" si="129"/>
        <v>2.0241593330000001</v>
      </c>
      <c r="I274" s="26">
        <f t="shared" si="130"/>
        <v>1.7754163998333334</v>
      </c>
      <c r="J274" s="29">
        <f t="shared" ref="J274:J337" si="137">AVERAGE(H270:H278)</f>
        <v>1.4061243353888888</v>
      </c>
      <c r="K274" s="29">
        <f t="shared" si="132"/>
        <v>-0.36929206444444462</v>
      </c>
      <c r="L274" s="58">
        <f t="shared" si="133"/>
        <v>-0.61803499761111125</v>
      </c>
      <c r="M274" s="23"/>
      <c r="N274" s="40">
        <f t="shared" si="119"/>
        <v>0.44048349052099328</v>
      </c>
      <c r="O274" s="40">
        <f t="shared" si="125"/>
        <v>-5.5629999999999997</v>
      </c>
      <c r="P274" s="44"/>
      <c r="Q274" s="40"/>
      <c r="R274" s="23"/>
      <c r="T274" s="25">
        <f t="shared" si="126"/>
        <v>-246.75325948661481</v>
      </c>
      <c r="U274" s="25">
        <f t="shared" si="127"/>
        <v>-244.43317205657169</v>
      </c>
      <c r="V274" s="26">
        <f t="shared" si="122"/>
        <v>1.1768795299999999</v>
      </c>
      <c r="W274" s="26">
        <f t="shared" si="131"/>
        <v>1.1737994931333333</v>
      </c>
      <c r="X274" s="29">
        <f t="shared" si="136"/>
        <v>1.1382088685333334</v>
      </c>
      <c r="Y274" s="29">
        <f t="shared" si="134"/>
        <v>-3.5590624599999954E-2</v>
      </c>
      <c r="Z274" s="58">
        <f t="shared" si="135"/>
        <v>-3.8670661466666534E-2</v>
      </c>
      <c r="AA274" s="23"/>
      <c r="AB274" s="40">
        <f t="shared" si="120"/>
        <v>0.88980590738149079</v>
      </c>
      <c r="AC274" s="40">
        <f t="shared" si="128"/>
        <v>-12.43</v>
      </c>
      <c r="AD274" s="40"/>
      <c r="AE274" s="40"/>
    </row>
    <row r="275" spans="1:31" ht="15">
      <c r="A275" s="7">
        <v>1227000</v>
      </c>
      <c r="B275" s="7">
        <f t="shared" si="121"/>
        <v>-1227</v>
      </c>
      <c r="C275" s="6">
        <v>0.73497623999999995</v>
      </c>
      <c r="E275" s="8"/>
      <c r="F275" s="25">
        <f t="shared" si="123"/>
        <v>-1085.07818420887</v>
      </c>
      <c r="G275" s="25">
        <f t="shared" si="124"/>
        <v>-1084.3048217321889</v>
      </c>
      <c r="H275" s="26">
        <f t="shared" si="129"/>
        <v>1.4361352665</v>
      </c>
      <c r="I275" s="26">
        <f t="shared" si="130"/>
        <v>1.6212816931666667</v>
      </c>
      <c r="J275" s="29">
        <f t="shared" si="137"/>
        <v>1.4364027917222222</v>
      </c>
      <c r="K275" s="29">
        <f t="shared" si="132"/>
        <v>-0.18487890144444452</v>
      </c>
      <c r="L275" s="58">
        <f t="shared" si="133"/>
        <v>2.6752522222217578E-4</v>
      </c>
      <c r="M275" s="23"/>
      <c r="N275" s="40">
        <f t="shared" si="119"/>
        <v>0.91449939182343654</v>
      </c>
      <c r="O275" s="40">
        <f t="shared" si="125"/>
        <v>-5.5629999999999997</v>
      </c>
      <c r="P275" s="44"/>
      <c r="Q275" s="40"/>
      <c r="R275" s="23"/>
      <c r="T275" s="25">
        <f t="shared" si="126"/>
        <v>-242.11308462652866</v>
      </c>
      <c r="U275" s="25">
        <f t="shared" si="127"/>
        <v>-239.79299719648554</v>
      </c>
      <c r="V275" s="26">
        <f t="shared" si="122"/>
        <v>0.72477308000000007</v>
      </c>
      <c r="W275" s="26">
        <f t="shared" si="131"/>
        <v>1.0075522966666668</v>
      </c>
      <c r="X275" s="29">
        <f t="shared" si="136"/>
        <v>1.1348700374222223</v>
      </c>
      <c r="Y275" s="29">
        <f t="shared" si="134"/>
        <v>0.12731774075555546</v>
      </c>
      <c r="Z275" s="58">
        <f t="shared" si="135"/>
        <v>0.41009695742222219</v>
      </c>
      <c r="AA275" s="23"/>
      <c r="AB275" s="40">
        <f t="shared" si="120"/>
        <v>0.97496004151263849</v>
      </c>
      <c r="AC275" s="40">
        <f t="shared" si="128"/>
        <v>-12.43</v>
      </c>
      <c r="AD275" s="40"/>
      <c r="AE275" s="40"/>
    </row>
    <row r="276" spans="1:31" ht="15">
      <c r="A276" s="7">
        <v>1226000</v>
      </c>
      <c r="B276" s="7">
        <f t="shared" si="121"/>
        <v>-1226</v>
      </c>
      <c r="C276" s="6">
        <v>0.56132086699999995</v>
      </c>
      <c r="E276" s="8"/>
      <c r="F276" s="25">
        <f t="shared" si="123"/>
        <v>-1083.531459255508</v>
      </c>
      <c r="G276" s="25">
        <f t="shared" si="124"/>
        <v>-1082.7580967788269</v>
      </c>
      <c r="H276" s="26">
        <f t="shared" si="129"/>
        <v>1.40355048</v>
      </c>
      <c r="I276" s="26">
        <f t="shared" si="130"/>
        <v>1.3736884088333332</v>
      </c>
      <c r="J276" s="29">
        <f t="shared" si="137"/>
        <v>1.3762144680555557</v>
      </c>
      <c r="K276" s="29">
        <f t="shared" si="132"/>
        <v>2.5260592222224876E-3</v>
      </c>
      <c r="L276" s="58">
        <f t="shared" si="133"/>
        <v>-2.7336011944444349E-2</v>
      </c>
      <c r="M276" s="23"/>
      <c r="N276" s="40">
        <f t="shared" si="119"/>
        <v>0.96061086416314834</v>
      </c>
      <c r="O276" s="40">
        <f t="shared" si="125"/>
        <v>-5.5629999999999997</v>
      </c>
      <c r="P276" s="44"/>
      <c r="Q276" s="40"/>
      <c r="R276" s="23"/>
      <c r="T276" s="25">
        <f t="shared" si="126"/>
        <v>-237.47290976644251</v>
      </c>
      <c r="U276" s="25">
        <f t="shared" si="127"/>
        <v>-235.1528223363994</v>
      </c>
      <c r="V276" s="26">
        <f t="shared" si="122"/>
        <v>1.1210042800000002</v>
      </c>
      <c r="W276" s="26">
        <f t="shared" si="131"/>
        <v>1.1159910688333334</v>
      </c>
      <c r="X276" s="29">
        <f t="shared" si="136"/>
        <v>1.1227326370611113</v>
      </c>
      <c r="Y276" s="29">
        <f t="shared" si="134"/>
        <v>6.7415682277778277E-3</v>
      </c>
      <c r="Z276" s="58">
        <f t="shared" si="135"/>
        <v>1.7283570611110743E-3</v>
      </c>
      <c r="AA276" s="23"/>
      <c r="AB276" s="40">
        <f t="shared" si="120"/>
        <v>0.60391953674611754</v>
      </c>
      <c r="AC276" s="40">
        <f t="shared" si="128"/>
        <v>-12.43</v>
      </c>
      <c r="AD276" s="40"/>
      <c r="AE276" s="40"/>
    </row>
    <row r="277" spans="1:31" ht="15">
      <c r="A277" s="7">
        <v>1225000</v>
      </c>
      <c r="B277" s="7">
        <f t="shared" si="121"/>
        <v>-1225</v>
      </c>
      <c r="C277" s="6">
        <v>0.54048768000000003</v>
      </c>
      <c r="E277" s="8"/>
      <c r="F277" s="25">
        <f t="shared" si="123"/>
        <v>-1081.9847343021461</v>
      </c>
      <c r="G277" s="25">
        <f t="shared" si="124"/>
        <v>-1081.211371825465</v>
      </c>
      <c r="H277" s="26">
        <f t="shared" si="129"/>
        <v>1.28137948</v>
      </c>
      <c r="I277" s="26">
        <f t="shared" si="130"/>
        <v>1.2659141266666667</v>
      </c>
      <c r="J277" s="29">
        <f t="shared" si="137"/>
        <v>1.2902916888333333</v>
      </c>
      <c r="K277" s="29">
        <f t="shared" si="132"/>
        <v>2.4377562166666644E-2</v>
      </c>
      <c r="L277" s="58">
        <f t="shared" si="133"/>
        <v>8.9122088333333238E-3</v>
      </c>
      <c r="M277" s="23"/>
      <c r="N277" s="40">
        <f t="shared" si="119"/>
        <v>0.55724183716040343</v>
      </c>
      <c r="O277" s="40">
        <f t="shared" si="125"/>
        <v>-5.5629999999999997</v>
      </c>
      <c r="P277" s="44"/>
      <c r="Q277" s="40"/>
      <c r="R277" s="23"/>
      <c r="T277" s="25">
        <f t="shared" si="126"/>
        <v>-232.83273490635636</v>
      </c>
      <c r="U277" s="25">
        <f t="shared" si="127"/>
        <v>-230.51264747631325</v>
      </c>
      <c r="V277" s="26">
        <f t="shared" si="122"/>
        <v>1.5021958465</v>
      </c>
      <c r="W277" s="26">
        <f t="shared" si="131"/>
        <v>1.3761988440333335</v>
      </c>
      <c r="X277" s="29">
        <f t="shared" si="136"/>
        <v>1.0871403117277778</v>
      </c>
      <c r="Y277" s="29">
        <f t="shared" si="134"/>
        <v>-0.28905853230555567</v>
      </c>
      <c r="Z277" s="58">
        <f t="shared" si="135"/>
        <v>-0.41505553477222223</v>
      </c>
      <c r="AA277" s="23"/>
      <c r="AB277" s="40">
        <f t="shared" si="120"/>
        <v>-4.9701631081934622E-2</v>
      </c>
      <c r="AC277" s="40">
        <f t="shared" si="128"/>
        <v>-12.43</v>
      </c>
      <c r="AD277" s="40"/>
      <c r="AE277" s="40"/>
    </row>
    <row r="278" spans="1:31" ht="15">
      <c r="A278" s="7">
        <v>1224000</v>
      </c>
      <c r="B278" s="7">
        <f t="shared" si="121"/>
        <v>-1224</v>
      </c>
      <c r="C278" s="6">
        <v>0.65292466699999996</v>
      </c>
      <c r="E278" s="8"/>
      <c r="F278" s="25">
        <f t="shared" si="123"/>
        <v>-1080.4380093487841</v>
      </c>
      <c r="G278" s="25">
        <f t="shared" si="124"/>
        <v>-1079.664646872103</v>
      </c>
      <c r="H278" s="26">
        <f t="shared" si="129"/>
        <v>1.11281242</v>
      </c>
      <c r="I278" s="26">
        <f t="shared" si="130"/>
        <v>1.1719763533333334</v>
      </c>
      <c r="J278" s="29">
        <f t="shared" si="137"/>
        <v>1.1274961777222223</v>
      </c>
      <c r="K278" s="29">
        <f t="shared" si="132"/>
        <v>-4.4480175611111061E-2</v>
      </c>
      <c r="L278" s="58">
        <f t="shared" si="133"/>
        <v>1.4683757722222301E-2</v>
      </c>
      <c r="M278" s="23"/>
      <c r="N278" s="40">
        <f t="shared" si="119"/>
        <v>-0.10686683850280605</v>
      </c>
      <c r="O278" s="40">
        <f t="shared" si="125"/>
        <v>-5.5629999999999997</v>
      </c>
      <c r="P278" s="44"/>
      <c r="Q278" s="40"/>
      <c r="R278" s="23"/>
      <c r="T278" s="25">
        <f t="shared" si="126"/>
        <v>-228.19256004627022</v>
      </c>
      <c r="U278" s="25">
        <f t="shared" si="127"/>
        <v>-225.8724726162271</v>
      </c>
      <c r="V278" s="26">
        <f t="shared" si="122"/>
        <v>1.5053964056</v>
      </c>
      <c r="W278" s="26">
        <f t="shared" si="131"/>
        <v>1.2471383925000001</v>
      </c>
      <c r="X278" s="29">
        <f t="shared" si="136"/>
        <v>1.0076376912388889</v>
      </c>
      <c r="Y278" s="29">
        <f t="shared" si="134"/>
        <v>-0.23950070126111123</v>
      </c>
      <c r="Z278" s="58">
        <f t="shared" si="135"/>
        <v>-0.49775871436111108</v>
      </c>
      <c r="AA278" s="23"/>
      <c r="AB278" s="40">
        <f t="shared" si="120"/>
        <v>-0.68006685335464867</v>
      </c>
      <c r="AC278" s="40">
        <f t="shared" si="128"/>
        <v>-12.43</v>
      </c>
      <c r="AD278" s="40"/>
      <c r="AE278" s="40"/>
    </row>
    <row r="279" spans="1:31" ht="15">
      <c r="A279" s="7">
        <v>1223000</v>
      </c>
      <c r="B279" s="7">
        <f t="shared" si="121"/>
        <v>-1223</v>
      </c>
      <c r="C279" s="6">
        <v>0.77972021300000005</v>
      </c>
      <c r="E279" s="8"/>
      <c r="F279" s="25">
        <f t="shared" si="123"/>
        <v>-1078.8912843954222</v>
      </c>
      <c r="G279" s="25">
        <f t="shared" si="124"/>
        <v>-1078.1179219187411</v>
      </c>
      <c r="H279" s="26">
        <f t="shared" si="129"/>
        <v>1.1217371599999999</v>
      </c>
      <c r="I279" s="26">
        <f t="shared" si="130"/>
        <v>0.98267683999999988</v>
      </c>
      <c r="J279" s="29">
        <f t="shared" si="137"/>
        <v>0.91987308738888884</v>
      </c>
      <c r="K279" s="29">
        <f t="shared" si="132"/>
        <v>-6.2803752611111041E-2</v>
      </c>
      <c r="L279" s="58">
        <f t="shared" si="133"/>
        <v>-0.20186407261111106</v>
      </c>
      <c r="M279" s="23"/>
      <c r="N279" s="40">
        <f t="shared" si="119"/>
        <v>-0.72097133273798841</v>
      </c>
      <c r="O279" s="40">
        <f t="shared" si="125"/>
        <v>-5.5629999999999997</v>
      </c>
      <c r="P279" s="44"/>
      <c r="Q279" s="40"/>
      <c r="R279" s="23"/>
      <c r="T279" s="25">
        <f t="shared" si="126"/>
        <v>-223.55238518618407</v>
      </c>
      <c r="U279" s="25">
        <f t="shared" si="127"/>
        <v>-221.23229775614095</v>
      </c>
      <c r="V279" s="26">
        <f t="shared" si="122"/>
        <v>0.73382292539999994</v>
      </c>
      <c r="W279" s="26">
        <f t="shared" si="131"/>
        <v>0.99305219808333334</v>
      </c>
      <c r="X279" s="29">
        <f t="shared" si="136"/>
        <v>0.99234495310000015</v>
      </c>
      <c r="Y279" s="29">
        <f t="shared" si="134"/>
        <v>-7.0724498333318842E-4</v>
      </c>
      <c r="Z279" s="58">
        <f t="shared" si="135"/>
        <v>0.25852202770000021</v>
      </c>
      <c r="AA279" s="23"/>
      <c r="AB279" s="40">
        <f t="shared" si="120"/>
        <v>-0.99222123684154195</v>
      </c>
      <c r="AC279" s="40">
        <f t="shared" si="128"/>
        <v>-12.43</v>
      </c>
      <c r="AD279" s="40"/>
      <c r="AE279" s="40"/>
    </row>
    <row r="280" spans="1:31" ht="15">
      <c r="A280" s="7">
        <v>1222000</v>
      </c>
      <c r="B280" s="7">
        <f t="shared" si="121"/>
        <v>-1222</v>
      </c>
      <c r="C280" s="6">
        <v>0.68216801299999996</v>
      </c>
      <c r="E280" s="8"/>
      <c r="F280" s="25">
        <f t="shared" si="123"/>
        <v>-1077.3445594420602</v>
      </c>
      <c r="G280" s="25">
        <f t="shared" si="124"/>
        <v>-1076.5711969653792</v>
      </c>
      <c r="H280" s="26">
        <f t="shared" si="129"/>
        <v>0.71348093999999995</v>
      </c>
      <c r="I280" s="26">
        <f t="shared" si="130"/>
        <v>0.82954454</v>
      </c>
      <c r="J280" s="29">
        <f t="shared" si="137"/>
        <v>0.77656279411111107</v>
      </c>
      <c r="K280" s="29">
        <f t="shared" si="132"/>
        <v>-5.2981745888888931E-2</v>
      </c>
      <c r="L280" s="58">
        <f t="shared" si="133"/>
        <v>6.3081854111111113E-2</v>
      </c>
      <c r="M280" s="23"/>
      <c r="N280" s="40">
        <f t="shared" si="119"/>
        <v>-0.99772532768124345</v>
      </c>
      <c r="O280" s="40">
        <f t="shared" si="125"/>
        <v>-5.5629999999999997</v>
      </c>
      <c r="P280" s="44"/>
      <c r="Q280" s="40"/>
      <c r="R280" s="23"/>
      <c r="T280" s="25">
        <f t="shared" si="126"/>
        <v>-218.91221032609792</v>
      </c>
      <c r="U280" s="25">
        <f t="shared" si="127"/>
        <v>-216.5921228960548</v>
      </c>
      <c r="V280" s="26">
        <f t="shared" si="122"/>
        <v>0.73993726324999987</v>
      </c>
      <c r="W280" s="26">
        <f t="shared" si="131"/>
        <v>0.71142259801666663</v>
      </c>
      <c r="X280" s="29">
        <f t="shared" si="136"/>
        <v>0.96642580527777788</v>
      </c>
      <c r="Y280" s="29">
        <f t="shared" si="134"/>
        <v>0.25500320726111125</v>
      </c>
      <c r="Z280" s="58">
        <f t="shared" si="135"/>
        <v>0.22648854202777802</v>
      </c>
      <c r="AA280" s="23"/>
      <c r="AB280" s="40">
        <f t="shared" si="120"/>
        <v>-0.84010427629955642</v>
      </c>
      <c r="AC280" s="40">
        <f t="shared" si="128"/>
        <v>-12.43</v>
      </c>
      <c r="AD280" s="40"/>
      <c r="AE280" s="40"/>
    </row>
    <row r="281" spans="1:31" ht="15">
      <c r="A281" s="7">
        <v>1221000</v>
      </c>
      <c r="B281" s="7">
        <f t="shared" si="121"/>
        <v>-1221</v>
      </c>
      <c r="C281" s="6">
        <v>0.78122440000000004</v>
      </c>
      <c r="E281" s="8"/>
      <c r="F281" s="25">
        <f t="shared" si="123"/>
        <v>-1075.7978344886983</v>
      </c>
      <c r="G281" s="25">
        <f t="shared" si="124"/>
        <v>-1075.0244720120172</v>
      </c>
      <c r="H281" s="26">
        <f t="shared" si="129"/>
        <v>0.65341552000000003</v>
      </c>
      <c r="I281" s="26">
        <f t="shared" si="130"/>
        <v>0.58923048666666666</v>
      </c>
      <c r="J281" s="29">
        <f t="shared" si="137"/>
        <v>0.64433218522222224</v>
      </c>
      <c r="K281" s="29">
        <f t="shared" si="132"/>
        <v>5.5101698555555578E-2</v>
      </c>
      <c r="L281" s="58">
        <f t="shared" si="133"/>
        <v>-9.0833347777777851E-3</v>
      </c>
      <c r="M281" s="23"/>
      <c r="N281" s="40">
        <f t="shared" si="119"/>
        <v>-0.80763255332062633</v>
      </c>
      <c r="O281" s="40">
        <f t="shared" si="125"/>
        <v>-5.5629999999999997</v>
      </c>
      <c r="P281" s="44"/>
      <c r="Q281" s="40"/>
      <c r="R281" s="23"/>
      <c r="T281" s="25">
        <f t="shared" si="126"/>
        <v>-214.27203546601177</v>
      </c>
      <c r="U281" s="25">
        <f t="shared" si="127"/>
        <v>-211.95194803596866</v>
      </c>
      <c r="V281" s="26">
        <f t="shared" si="122"/>
        <v>0.66050760539999998</v>
      </c>
      <c r="W281" s="26">
        <f t="shared" si="131"/>
        <v>0.76822238454999991</v>
      </c>
      <c r="X281" s="29">
        <f t="shared" si="136"/>
        <v>0.88494097788888892</v>
      </c>
      <c r="Y281" s="29">
        <f t="shared" si="134"/>
        <v>0.11671859333888901</v>
      </c>
      <c r="Z281" s="58">
        <f t="shared" si="135"/>
        <v>0.22443337248888895</v>
      </c>
      <c r="AA281" s="23"/>
      <c r="AB281" s="40">
        <f t="shared" si="120"/>
        <v>-0.29489318815798782</v>
      </c>
      <c r="AC281" s="40">
        <f t="shared" si="128"/>
        <v>-12.43</v>
      </c>
      <c r="AD281" s="40"/>
      <c r="AE281" s="40"/>
    </row>
    <row r="282" spans="1:31" ht="15">
      <c r="A282" s="7">
        <v>1220000</v>
      </c>
      <c r="B282" s="7">
        <f t="shared" si="121"/>
        <v>-1220</v>
      </c>
      <c r="C282" s="6">
        <v>0.87981121299999998</v>
      </c>
      <c r="E282" s="8"/>
      <c r="F282" s="25">
        <f t="shared" si="123"/>
        <v>-1074.2511095353364</v>
      </c>
      <c r="G282" s="25">
        <f t="shared" si="124"/>
        <v>-1073.4777470586553</v>
      </c>
      <c r="H282" s="26">
        <f t="shared" si="129"/>
        <v>0.40079500000000001</v>
      </c>
      <c r="I282" s="26">
        <f t="shared" si="130"/>
        <v>0.40325401333333333</v>
      </c>
      <c r="J282" s="29">
        <f t="shared" si="137"/>
        <v>0.54494460672222222</v>
      </c>
      <c r="K282" s="29">
        <f t="shared" si="132"/>
        <v>0.1416905933888889</v>
      </c>
      <c r="L282" s="58">
        <f t="shared" si="133"/>
        <v>0.14414960672222221</v>
      </c>
      <c r="M282" s="23"/>
      <c r="N282" s="40">
        <f t="shared" si="119"/>
        <v>-0.23963953142534244</v>
      </c>
      <c r="O282" s="40">
        <f t="shared" si="125"/>
        <v>-5.5629999999999997</v>
      </c>
      <c r="P282" s="44"/>
      <c r="Q282" s="40"/>
      <c r="R282" s="23"/>
      <c r="T282" s="25">
        <f t="shared" si="126"/>
        <v>-209.63186060592562</v>
      </c>
      <c r="U282" s="25">
        <f t="shared" si="127"/>
        <v>-207.31177317588251</v>
      </c>
      <c r="V282" s="26">
        <f t="shared" si="122"/>
        <v>0.90422228500000001</v>
      </c>
      <c r="W282" s="26">
        <f t="shared" si="131"/>
        <v>0.86799159238333334</v>
      </c>
      <c r="X282" s="29">
        <f t="shared" si="136"/>
        <v>0.77687806307777774</v>
      </c>
      <c r="Y282" s="29">
        <f t="shared" si="134"/>
        <v>-9.1113529305555607E-2</v>
      </c>
      <c r="Z282" s="58">
        <f t="shared" si="135"/>
        <v>-0.12734422192222228</v>
      </c>
      <c r="AA282" s="23"/>
      <c r="AB282" s="40">
        <f t="shared" si="120"/>
        <v>0.38830170009541604</v>
      </c>
      <c r="AC282" s="40">
        <f t="shared" si="128"/>
        <v>-12.43</v>
      </c>
      <c r="AD282" s="40"/>
      <c r="AE282" s="40"/>
    </row>
    <row r="283" spans="1:31" ht="15">
      <c r="A283" s="7">
        <v>1219000</v>
      </c>
      <c r="B283" s="7">
        <f t="shared" si="121"/>
        <v>-1219</v>
      </c>
      <c r="C283" s="6">
        <v>0.74521421300000001</v>
      </c>
      <c r="E283" s="8"/>
      <c r="F283" s="25">
        <f t="shared" si="123"/>
        <v>-1072.7043845819744</v>
      </c>
      <c r="G283" s="25">
        <f t="shared" si="124"/>
        <v>-1071.9310221052933</v>
      </c>
      <c r="H283" s="26">
        <f t="shared" si="129"/>
        <v>0.15555152</v>
      </c>
      <c r="I283" s="26">
        <f t="shared" si="130"/>
        <v>0.23422971566666664</v>
      </c>
      <c r="J283" s="29">
        <f t="shared" si="137"/>
        <v>0.50828034377777775</v>
      </c>
      <c r="K283" s="29">
        <f t="shared" si="132"/>
        <v>0.27405062811111114</v>
      </c>
      <c r="L283" s="58">
        <f t="shared" si="133"/>
        <v>0.35272882377777776</v>
      </c>
      <c r="M283" s="23"/>
      <c r="N283" s="40">
        <f t="shared" si="119"/>
        <v>0.44048349052061669</v>
      </c>
      <c r="O283" s="40">
        <f t="shared" si="125"/>
        <v>-5.5629999999999997</v>
      </c>
      <c r="P283" s="44"/>
      <c r="Q283" s="40"/>
      <c r="R283" s="23"/>
      <c r="T283" s="25">
        <f t="shared" si="126"/>
        <v>-204.99168574583948</v>
      </c>
      <c r="U283" s="25">
        <f t="shared" si="127"/>
        <v>-202.67159831579636</v>
      </c>
      <c r="V283" s="26">
        <f t="shared" si="122"/>
        <v>1.0392448867499999</v>
      </c>
      <c r="W283" s="26">
        <f t="shared" si="131"/>
        <v>0.81165597378333343</v>
      </c>
      <c r="X283" s="29">
        <f t="shared" si="136"/>
        <v>0.68547378661111102</v>
      </c>
      <c r="Y283" s="29">
        <f t="shared" si="134"/>
        <v>-0.1261821871722224</v>
      </c>
      <c r="Z283" s="58">
        <f t="shared" si="135"/>
        <v>-0.35377110013888891</v>
      </c>
      <c r="AA283" s="23"/>
      <c r="AB283" s="40">
        <f t="shared" si="120"/>
        <v>0.88980590738148901</v>
      </c>
      <c r="AC283" s="40">
        <f t="shared" si="128"/>
        <v>-12.43</v>
      </c>
      <c r="AD283" s="40"/>
      <c r="AE283" s="40"/>
    </row>
    <row r="284" spans="1:31" ht="15">
      <c r="A284" s="7">
        <v>1218000</v>
      </c>
      <c r="B284" s="7">
        <f t="shared" si="121"/>
        <v>-1218</v>
      </c>
      <c r="C284" s="6">
        <v>0.36725696000000002</v>
      </c>
      <c r="E284" s="8"/>
      <c r="F284" s="25">
        <f t="shared" si="123"/>
        <v>-1071.1576596286125</v>
      </c>
      <c r="G284" s="25">
        <f t="shared" si="124"/>
        <v>-1070.3842971519314</v>
      </c>
      <c r="H284" s="26">
        <f t="shared" si="129"/>
        <v>0.146342627</v>
      </c>
      <c r="I284" s="26">
        <f t="shared" si="130"/>
        <v>0.17178971566666668</v>
      </c>
      <c r="J284" s="29">
        <f t="shared" si="137"/>
        <v>0.51025578077777778</v>
      </c>
      <c r="K284" s="29">
        <f t="shared" si="132"/>
        <v>0.3384660651111111</v>
      </c>
      <c r="L284" s="58">
        <f t="shared" si="133"/>
        <v>0.36391315377777778</v>
      </c>
      <c r="M284" s="23"/>
      <c r="N284" s="40">
        <f t="shared" si="119"/>
        <v>0.91449939182326689</v>
      </c>
      <c r="O284" s="40">
        <f t="shared" si="125"/>
        <v>-5.5629999999999997</v>
      </c>
      <c r="P284" s="44"/>
      <c r="Q284" s="40"/>
      <c r="R284" s="23"/>
      <c r="T284" s="25">
        <f t="shared" si="126"/>
        <v>-200.35151088575333</v>
      </c>
      <c r="U284" s="25">
        <f t="shared" si="127"/>
        <v>-198.03142345571021</v>
      </c>
      <c r="V284" s="26">
        <f t="shared" si="122"/>
        <v>0.49150074959999995</v>
      </c>
      <c r="W284" s="26">
        <f t="shared" si="131"/>
        <v>0.63946215661666661</v>
      </c>
      <c r="X284" s="29">
        <f t="shared" si="136"/>
        <v>0.7031848734277778</v>
      </c>
      <c r="Y284" s="29">
        <f t="shared" si="134"/>
        <v>6.3722716811111191E-2</v>
      </c>
      <c r="Z284" s="58">
        <f t="shared" si="135"/>
        <v>0.21168412382777785</v>
      </c>
      <c r="AA284" s="23"/>
      <c r="AB284" s="40">
        <f t="shared" si="120"/>
        <v>0.97496004151263704</v>
      </c>
      <c r="AC284" s="40">
        <f t="shared" si="128"/>
        <v>-12.43</v>
      </c>
      <c r="AD284" s="40"/>
      <c r="AE284" s="40"/>
    </row>
    <row r="285" spans="1:31" ht="15">
      <c r="A285" s="7">
        <v>1217000</v>
      </c>
      <c r="B285" s="7">
        <f t="shared" si="121"/>
        <v>-1217</v>
      </c>
      <c r="C285" s="6">
        <v>0.43972092000000002</v>
      </c>
      <c r="E285" s="8"/>
      <c r="F285" s="25">
        <f t="shared" si="123"/>
        <v>-1069.6109346752505</v>
      </c>
      <c r="G285" s="25">
        <f t="shared" si="124"/>
        <v>-1068.8375721985694</v>
      </c>
      <c r="H285" s="26">
        <f t="shared" si="129"/>
        <v>0.213475</v>
      </c>
      <c r="I285" s="26">
        <f t="shared" si="130"/>
        <v>0.24890296683333332</v>
      </c>
      <c r="J285" s="29">
        <f t="shared" si="137"/>
        <v>0.61510573561111115</v>
      </c>
      <c r="K285" s="29">
        <f t="shared" si="132"/>
        <v>0.3662027687777778</v>
      </c>
      <c r="L285" s="58">
        <f t="shared" si="133"/>
        <v>0.40163073561111118</v>
      </c>
      <c r="M285" s="23"/>
      <c r="N285" s="40">
        <f t="shared" si="119"/>
        <v>0.96061086416324915</v>
      </c>
      <c r="O285" s="40">
        <f t="shared" si="125"/>
        <v>-5.5629999999999997</v>
      </c>
      <c r="P285" s="44"/>
      <c r="Q285" s="40"/>
      <c r="R285" s="23"/>
      <c r="T285" s="25">
        <f t="shared" si="126"/>
        <v>-195.71133602566718</v>
      </c>
      <c r="U285" s="25">
        <f t="shared" si="127"/>
        <v>-193.39124859562406</v>
      </c>
      <c r="V285" s="26">
        <f t="shared" si="122"/>
        <v>0.3876408335</v>
      </c>
      <c r="W285" s="26">
        <f t="shared" si="131"/>
        <v>0.46959039876666669</v>
      </c>
      <c r="X285" s="29">
        <f t="shared" si="136"/>
        <v>0.74226033991111118</v>
      </c>
      <c r="Y285" s="29">
        <f t="shared" si="134"/>
        <v>0.27266994114444448</v>
      </c>
      <c r="Z285" s="58">
        <f t="shared" si="135"/>
        <v>0.35461950641111117</v>
      </c>
      <c r="AA285" s="23"/>
      <c r="AB285" s="40">
        <f t="shared" si="120"/>
        <v>0.60391953674612064</v>
      </c>
      <c r="AC285" s="40">
        <f t="shared" si="128"/>
        <v>-12.43</v>
      </c>
      <c r="AD285" s="40"/>
      <c r="AE285" s="40"/>
    </row>
    <row r="286" spans="1:31" ht="15">
      <c r="A286" s="7">
        <v>1216000</v>
      </c>
      <c r="B286" s="7">
        <f t="shared" si="121"/>
        <v>-1216</v>
      </c>
      <c r="C286" s="6">
        <v>0.509530013</v>
      </c>
      <c r="E286" s="8"/>
      <c r="F286" s="25">
        <f t="shared" si="123"/>
        <v>-1068.0642097218886</v>
      </c>
      <c r="G286" s="25">
        <f t="shared" si="124"/>
        <v>-1067.2908472452075</v>
      </c>
      <c r="H286" s="26">
        <f t="shared" si="129"/>
        <v>0.38689127349999997</v>
      </c>
      <c r="I286" s="26">
        <f t="shared" si="130"/>
        <v>0.46106677566666665</v>
      </c>
      <c r="J286" s="29">
        <f t="shared" si="137"/>
        <v>0.7311672408333334</v>
      </c>
      <c r="K286" s="29">
        <f t="shared" si="132"/>
        <v>0.27010046516666675</v>
      </c>
      <c r="L286" s="58">
        <f t="shared" si="133"/>
        <v>0.34427596733333343</v>
      </c>
      <c r="M286" s="23"/>
      <c r="N286" s="40">
        <f t="shared" si="119"/>
        <v>0.55724183716075171</v>
      </c>
      <c r="O286" s="40">
        <f t="shared" si="125"/>
        <v>-5.5629999999999997</v>
      </c>
      <c r="P286" s="44"/>
      <c r="Q286" s="40"/>
      <c r="R286" s="23"/>
      <c r="T286" s="25">
        <f t="shared" si="126"/>
        <v>-191.07116116558103</v>
      </c>
      <c r="U286" s="25">
        <f t="shared" si="127"/>
        <v>-188.75107373553791</v>
      </c>
      <c r="V286" s="26">
        <f t="shared" si="122"/>
        <v>0.52962961320000002</v>
      </c>
      <c r="W286" s="26">
        <f t="shared" si="131"/>
        <v>0.53334278803333335</v>
      </c>
      <c r="X286" s="29">
        <f t="shared" si="136"/>
        <v>0.80896797813333332</v>
      </c>
      <c r="Y286" s="29">
        <f t="shared" si="134"/>
        <v>0.27562519009999997</v>
      </c>
      <c r="Z286" s="58">
        <f t="shared" si="135"/>
        <v>0.27933836493333331</v>
      </c>
      <c r="AA286" s="23"/>
      <c r="AB286" s="40">
        <f t="shared" si="120"/>
        <v>-4.9701631081934379E-2</v>
      </c>
      <c r="AC286" s="40">
        <f t="shared" si="128"/>
        <v>-12.43</v>
      </c>
      <c r="AD286" s="40"/>
      <c r="AE286" s="40"/>
    </row>
    <row r="287" spans="1:31" ht="15">
      <c r="A287" s="7">
        <v>1215000</v>
      </c>
      <c r="B287" s="7">
        <f t="shared" si="121"/>
        <v>-1215</v>
      </c>
      <c r="C287" s="6">
        <v>0.43551402700000003</v>
      </c>
      <c r="E287" s="8"/>
      <c r="F287" s="25">
        <f t="shared" si="123"/>
        <v>-1066.5174847685266</v>
      </c>
      <c r="G287" s="25">
        <f t="shared" si="124"/>
        <v>-1065.7441222918455</v>
      </c>
      <c r="H287" s="26">
        <f t="shared" si="129"/>
        <v>0.78283405350000002</v>
      </c>
      <c r="I287" s="26">
        <f t="shared" si="130"/>
        <v>0.76974714000000011</v>
      </c>
      <c r="J287" s="29">
        <f t="shared" si="137"/>
        <v>0.84745366305555558</v>
      </c>
      <c r="K287" s="29">
        <f t="shared" si="132"/>
        <v>7.7706523055555476E-2</v>
      </c>
      <c r="L287" s="58">
        <f t="shared" si="133"/>
        <v>6.4619609555555568E-2</v>
      </c>
      <c r="M287" s="23"/>
      <c r="N287" s="40">
        <f t="shared" si="119"/>
        <v>-0.10686683850244551</v>
      </c>
      <c r="O287" s="40">
        <f t="shared" si="125"/>
        <v>-5.5629999999999997</v>
      </c>
      <c r="P287" s="44"/>
      <c r="Q287" s="40"/>
      <c r="R287" s="23"/>
      <c r="T287" s="25">
        <f t="shared" si="126"/>
        <v>-186.43098630549488</v>
      </c>
      <c r="U287" s="25">
        <f t="shared" si="127"/>
        <v>-184.11089887545177</v>
      </c>
      <c r="V287" s="26">
        <f t="shared" si="122"/>
        <v>0.68275791739999991</v>
      </c>
      <c r="W287" s="26">
        <f t="shared" si="131"/>
        <v>0.70187007911666666</v>
      </c>
      <c r="X287" s="29">
        <f t="shared" si="136"/>
        <v>0.85958016016111116</v>
      </c>
      <c r="Y287" s="29">
        <f t="shared" si="134"/>
        <v>0.15771008104444451</v>
      </c>
      <c r="Z287" s="58">
        <f t="shared" si="135"/>
        <v>0.17682224276111125</v>
      </c>
      <c r="AA287" s="23"/>
      <c r="AB287" s="40">
        <f t="shared" si="120"/>
        <v>-0.68006685335464845</v>
      </c>
      <c r="AC287" s="40">
        <f t="shared" si="128"/>
        <v>-12.43</v>
      </c>
      <c r="AD287" s="40"/>
      <c r="AE287" s="40"/>
    </row>
    <row r="288" spans="1:31" ht="15">
      <c r="A288" s="7">
        <v>1214000</v>
      </c>
      <c r="B288" s="7">
        <f t="shared" si="121"/>
        <v>-1214</v>
      </c>
      <c r="C288" s="6">
        <v>0.54225114699999999</v>
      </c>
      <c r="E288" s="8"/>
      <c r="F288" s="25">
        <f t="shared" si="123"/>
        <v>-1064.9707598151647</v>
      </c>
      <c r="G288" s="25">
        <f t="shared" si="124"/>
        <v>-1064.1973973384836</v>
      </c>
      <c r="H288" s="26">
        <f t="shared" si="129"/>
        <v>1.1395160929999999</v>
      </c>
      <c r="I288" s="26">
        <f t="shared" si="130"/>
        <v>1.1931602266666665</v>
      </c>
      <c r="J288" s="29">
        <f t="shared" si="137"/>
        <v>0.97931734605555554</v>
      </c>
      <c r="K288" s="29">
        <f t="shared" si="132"/>
        <v>-0.21384288061111101</v>
      </c>
      <c r="L288" s="58">
        <f t="shared" si="133"/>
        <v>-0.16019874694444436</v>
      </c>
      <c r="M288" s="23"/>
      <c r="N288" s="40">
        <f t="shared" si="119"/>
        <v>-0.72097133273769765</v>
      </c>
      <c r="O288" s="40">
        <f t="shared" si="125"/>
        <v>-5.5629999999999997</v>
      </c>
      <c r="P288" s="44"/>
      <c r="Q288" s="40"/>
      <c r="R288" s="23"/>
      <c r="T288" s="25">
        <f t="shared" si="126"/>
        <v>-181.79081144540874</v>
      </c>
      <c r="U288" s="25">
        <f t="shared" si="127"/>
        <v>-179.47072401536562</v>
      </c>
      <c r="V288" s="26">
        <f t="shared" si="122"/>
        <v>0.89322270675000004</v>
      </c>
      <c r="W288" s="26">
        <f t="shared" si="131"/>
        <v>0.88919902858333322</v>
      </c>
      <c r="X288" s="29">
        <f t="shared" si="136"/>
        <v>0.9138725238555554</v>
      </c>
      <c r="Y288" s="29">
        <f t="shared" si="134"/>
        <v>2.4673495272222179E-2</v>
      </c>
      <c r="Z288" s="58">
        <f t="shared" si="135"/>
        <v>2.0649817105555357E-2</v>
      </c>
      <c r="AA288" s="23"/>
      <c r="AB288" s="40">
        <f t="shared" si="120"/>
        <v>-0.99222123684154151</v>
      </c>
      <c r="AC288" s="40">
        <f t="shared" si="128"/>
        <v>-12.43</v>
      </c>
      <c r="AD288" s="40"/>
      <c r="AE288" s="40"/>
    </row>
    <row r="289" spans="1:31" ht="15">
      <c r="A289" s="7">
        <v>1213000</v>
      </c>
      <c r="B289" s="7">
        <f t="shared" si="121"/>
        <v>-1213</v>
      </c>
      <c r="C289" s="6">
        <v>0.42012596000000002</v>
      </c>
      <c r="E289" s="8"/>
      <c r="F289" s="25">
        <f t="shared" si="123"/>
        <v>-1063.4240348618027</v>
      </c>
      <c r="G289" s="25">
        <f t="shared" si="124"/>
        <v>-1062.6506723851217</v>
      </c>
      <c r="H289" s="26">
        <f t="shared" si="129"/>
        <v>1.6571305334999999</v>
      </c>
      <c r="I289" s="26">
        <f t="shared" si="130"/>
        <v>1.4982052311666667</v>
      </c>
      <c r="J289" s="29">
        <f t="shared" si="137"/>
        <v>1.0910606015555555</v>
      </c>
      <c r="K289" s="29">
        <f t="shared" si="132"/>
        <v>-0.4071446296111112</v>
      </c>
      <c r="L289" s="58">
        <f t="shared" si="133"/>
        <v>-0.56606993194444444</v>
      </c>
      <c r="M289" s="23"/>
      <c r="N289" s="40">
        <f t="shared" si="119"/>
        <v>-0.99772532768121525</v>
      </c>
      <c r="O289" s="40">
        <f t="shared" si="125"/>
        <v>-5.5629999999999997</v>
      </c>
      <c r="P289" s="44"/>
      <c r="Q289" s="40"/>
      <c r="R289" s="23"/>
      <c r="T289" s="25">
        <f t="shared" si="126"/>
        <v>-177.15063658532259</v>
      </c>
      <c r="U289" s="25">
        <f t="shared" si="127"/>
        <v>-174.83054915527947</v>
      </c>
      <c r="V289" s="26">
        <f t="shared" si="122"/>
        <v>1.0916164615999999</v>
      </c>
      <c r="W289" s="26">
        <f t="shared" si="131"/>
        <v>1.0819051725833333</v>
      </c>
      <c r="X289" s="29">
        <f t="shared" si="136"/>
        <v>1.0015933066555556</v>
      </c>
      <c r="Y289" s="29">
        <f t="shared" si="134"/>
        <v>-8.0311865927777726E-2</v>
      </c>
      <c r="Z289" s="58">
        <f t="shared" si="135"/>
        <v>-9.002315494444435E-2</v>
      </c>
      <c r="AA289" s="23"/>
      <c r="AB289" s="40">
        <f t="shared" si="120"/>
        <v>-0.84010427629955264</v>
      </c>
      <c r="AC289" s="40">
        <f t="shared" si="128"/>
        <v>-12.43</v>
      </c>
      <c r="AD289" s="40"/>
      <c r="AE289" s="40"/>
    </row>
    <row r="290" spans="1:31" ht="15">
      <c r="A290" s="7">
        <v>1212000</v>
      </c>
      <c r="B290" s="7">
        <f t="shared" si="121"/>
        <v>-1212</v>
      </c>
      <c r="C290" s="6">
        <v>0.29548317299999999</v>
      </c>
      <c r="E290" s="8"/>
      <c r="F290" s="25">
        <f t="shared" si="123"/>
        <v>-1061.8773099084408</v>
      </c>
      <c r="G290" s="25">
        <f t="shared" si="124"/>
        <v>-1061.1039474317597</v>
      </c>
      <c r="H290" s="26">
        <f t="shared" si="129"/>
        <v>1.6979690670000001</v>
      </c>
      <c r="I290" s="26">
        <f t="shared" si="130"/>
        <v>1.6008241335</v>
      </c>
      <c r="J290" s="29">
        <f t="shared" si="137"/>
        <v>1.1567854029999998</v>
      </c>
      <c r="K290" s="29">
        <f t="shared" si="132"/>
        <v>-0.4440387305000002</v>
      </c>
      <c r="L290" s="58">
        <f t="shared" si="133"/>
        <v>-0.54118366400000029</v>
      </c>
      <c r="M290" s="23"/>
      <c r="N290" s="40">
        <f t="shared" si="119"/>
        <v>-0.80763255332087369</v>
      </c>
      <c r="O290" s="40">
        <f t="shared" si="125"/>
        <v>-5.5629999999999997</v>
      </c>
      <c r="P290" s="44"/>
      <c r="Q290" s="40"/>
      <c r="R290" s="23"/>
      <c r="T290" s="25">
        <f t="shared" si="126"/>
        <v>-172.51046172523644</v>
      </c>
      <c r="U290" s="25">
        <f t="shared" si="127"/>
        <v>-170.19037429519332</v>
      </c>
      <c r="V290" s="26">
        <f t="shared" si="122"/>
        <v>1.2608763493999999</v>
      </c>
      <c r="W290" s="26">
        <f t="shared" si="131"/>
        <v>1.2374082447499999</v>
      </c>
      <c r="X290" s="29">
        <f t="shared" si="136"/>
        <v>1.09648799035</v>
      </c>
      <c r="Y290" s="29">
        <f t="shared" si="134"/>
        <v>-0.14092025439999989</v>
      </c>
      <c r="Z290" s="58">
        <f t="shared" si="135"/>
        <v>-0.16438835904999993</v>
      </c>
      <c r="AA290" s="23"/>
      <c r="AB290" s="40">
        <f t="shared" si="120"/>
        <v>-0.29489318815798804</v>
      </c>
      <c r="AC290" s="40">
        <f t="shared" si="128"/>
        <v>-12.43</v>
      </c>
      <c r="AD290" s="40"/>
      <c r="AE290" s="40"/>
    </row>
    <row r="291" spans="1:31" ht="15">
      <c r="A291" s="7">
        <v>1211000</v>
      </c>
      <c r="B291" s="7">
        <f t="shared" si="121"/>
        <v>-1211</v>
      </c>
      <c r="C291" s="6">
        <v>0.396054613</v>
      </c>
      <c r="E291" s="8"/>
      <c r="F291" s="25">
        <f t="shared" si="123"/>
        <v>-1060.3305849550788</v>
      </c>
      <c r="G291" s="25">
        <f t="shared" si="124"/>
        <v>-1059.5572224783978</v>
      </c>
      <c r="H291" s="26">
        <f t="shared" si="129"/>
        <v>1.4473727999999999</v>
      </c>
      <c r="I291" s="26">
        <f t="shared" si="130"/>
        <v>1.4958888446666665</v>
      </c>
      <c r="J291" s="29">
        <f t="shared" si="137"/>
        <v>1.2161883007777776</v>
      </c>
      <c r="K291" s="29">
        <f t="shared" si="132"/>
        <v>-0.27970054388888888</v>
      </c>
      <c r="L291" s="58">
        <f t="shared" si="133"/>
        <v>-0.23118449922222228</v>
      </c>
      <c r="M291" s="23"/>
      <c r="N291" s="40">
        <f t="shared" si="119"/>
        <v>-0.2396395314256945</v>
      </c>
      <c r="O291" s="40">
        <f t="shared" si="125"/>
        <v>-5.5629999999999997</v>
      </c>
      <c r="P291" s="44"/>
      <c r="Q291" s="40"/>
      <c r="R291" s="23"/>
      <c r="T291" s="25">
        <f t="shared" si="126"/>
        <v>-167.87028686515029</v>
      </c>
      <c r="U291" s="25">
        <f t="shared" si="127"/>
        <v>-165.55019943510717</v>
      </c>
      <c r="V291" s="26">
        <f t="shared" si="122"/>
        <v>1.35973192325</v>
      </c>
      <c r="W291" s="26">
        <f t="shared" si="131"/>
        <v>1.3828281442166668</v>
      </c>
      <c r="X291" s="29">
        <f t="shared" si="136"/>
        <v>1.1667956297944444</v>
      </c>
      <c r="Y291" s="29">
        <f t="shared" si="134"/>
        <v>-0.21603251442222238</v>
      </c>
      <c r="Z291" s="58">
        <f t="shared" si="135"/>
        <v>-0.19293629345555563</v>
      </c>
      <c r="AA291" s="23"/>
      <c r="AB291" s="40">
        <f t="shared" si="120"/>
        <v>0.38830170009542564</v>
      </c>
      <c r="AC291" s="40">
        <f t="shared" si="128"/>
        <v>-12.43</v>
      </c>
      <c r="AD291" s="40"/>
      <c r="AE291" s="40"/>
    </row>
    <row r="292" spans="1:31" ht="15">
      <c r="A292" s="7">
        <v>1210000</v>
      </c>
      <c r="B292" s="7">
        <f t="shared" si="121"/>
        <v>-1210</v>
      </c>
      <c r="C292" s="6">
        <v>0.15871576000000001</v>
      </c>
      <c r="E292" s="8"/>
      <c r="F292" s="25">
        <f t="shared" si="123"/>
        <v>-1058.7838600017169</v>
      </c>
      <c r="G292" s="25">
        <f t="shared" si="124"/>
        <v>-1058.0104975250358</v>
      </c>
      <c r="H292" s="26">
        <f t="shared" si="129"/>
        <v>1.342324667</v>
      </c>
      <c r="I292" s="26">
        <f t="shared" si="130"/>
        <v>1.3139097978333332</v>
      </c>
      <c r="J292" s="29">
        <f t="shared" si="137"/>
        <v>1.2430518356111111</v>
      </c>
      <c r="K292" s="29">
        <f t="shared" si="132"/>
        <v>-7.0857962222222071E-2</v>
      </c>
      <c r="L292" s="58">
        <f t="shared" si="133"/>
        <v>-9.9272831388888871E-2</v>
      </c>
      <c r="M292" s="23"/>
      <c r="N292" s="40">
        <f t="shared" si="119"/>
        <v>0.44048349052024011</v>
      </c>
      <c r="O292" s="40">
        <f t="shared" si="125"/>
        <v>-5.5629999999999997</v>
      </c>
      <c r="P292" s="44"/>
      <c r="Q292" s="40"/>
      <c r="R292" s="23"/>
      <c r="T292" s="25">
        <f t="shared" si="126"/>
        <v>-163.23011200506414</v>
      </c>
      <c r="U292" s="25">
        <f t="shared" si="127"/>
        <v>-160.91002457502103</v>
      </c>
      <c r="V292" s="26">
        <f t="shared" si="122"/>
        <v>1.5278761599999997</v>
      </c>
      <c r="W292" s="26">
        <f t="shared" si="131"/>
        <v>1.3895319593500002</v>
      </c>
      <c r="X292" s="29">
        <f t="shared" si="136"/>
        <v>1.2300720141388888</v>
      </c>
      <c r="Y292" s="29">
        <f t="shared" si="134"/>
        <v>-0.1594599452111114</v>
      </c>
      <c r="Z292" s="58">
        <f t="shared" si="135"/>
        <v>-0.29780414586111092</v>
      </c>
      <c r="AA292" s="23"/>
      <c r="AB292" s="40">
        <f t="shared" si="120"/>
        <v>0.88980590738149057</v>
      </c>
      <c r="AC292" s="40">
        <f t="shared" si="128"/>
        <v>-12.43</v>
      </c>
      <c r="AD292" s="40"/>
      <c r="AE292" s="40"/>
    </row>
    <row r="293" spans="1:31" ht="15">
      <c r="A293" s="7">
        <v>1209000</v>
      </c>
      <c r="B293" s="7">
        <f t="shared" si="121"/>
        <v>-1209</v>
      </c>
      <c r="C293" s="6">
        <v>1.5283135999999999E-2</v>
      </c>
      <c r="E293" s="8"/>
      <c r="F293" s="25">
        <f t="shared" si="123"/>
        <v>-1057.237135048355</v>
      </c>
      <c r="G293" s="25">
        <f t="shared" si="124"/>
        <v>-1056.4637725716739</v>
      </c>
      <c r="H293" s="26">
        <f t="shared" si="129"/>
        <v>1.1520319264999999</v>
      </c>
      <c r="I293" s="26">
        <f t="shared" si="130"/>
        <v>1.0997849355</v>
      </c>
      <c r="J293" s="29">
        <f t="shared" si="137"/>
        <v>1.2050756578888888</v>
      </c>
      <c r="K293" s="29">
        <f t="shared" si="132"/>
        <v>0.10529072238888881</v>
      </c>
      <c r="L293" s="58">
        <f t="shared" si="133"/>
        <v>5.3043731388888959E-2</v>
      </c>
      <c r="M293" s="23"/>
      <c r="N293" s="40">
        <f t="shared" si="119"/>
        <v>0.91449939182309714</v>
      </c>
      <c r="O293" s="40">
        <f t="shared" si="125"/>
        <v>-5.5629999999999997</v>
      </c>
      <c r="P293" s="44"/>
      <c r="Q293" s="40"/>
      <c r="R293" s="23"/>
      <c r="T293" s="25">
        <f t="shared" si="126"/>
        <v>-158.58993714497799</v>
      </c>
      <c r="U293" s="25">
        <f t="shared" si="127"/>
        <v>-156.26984971493488</v>
      </c>
      <c r="V293" s="26">
        <f t="shared" si="122"/>
        <v>1.2809877948000001</v>
      </c>
      <c r="W293" s="26">
        <f t="shared" si="131"/>
        <v>1.3501856471833331</v>
      </c>
      <c r="X293" s="29">
        <f t="shared" si="136"/>
        <v>1.275363616522222</v>
      </c>
      <c r="Y293" s="29">
        <f t="shared" si="134"/>
        <v>-7.482203066111115E-2</v>
      </c>
      <c r="Z293" s="58">
        <f t="shared" si="135"/>
        <v>-5.624178277778169E-3</v>
      </c>
      <c r="AA293" s="23"/>
      <c r="AB293" s="40">
        <f t="shared" si="120"/>
        <v>0.97496004151263627</v>
      </c>
      <c r="AC293" s="40">
        <f t="shared" si="128"/>
        <v>-12.43</v>
      </c>
      <c r="AD293" s="40"/>
      <c r="AE293" s="40"/>
    </row>
    <row r="294" spans="1:31" ht="15">
      <c r="A294" s="7">
        <v>1208000</v>
      </c>
      <c r="B294" s="7">
        <f t="shared" si="121"/>
        <v>-1208</v>
      </c>
      <c r="C294" s="6">
        <v>1.5575999999999999E-10</v>
      </c>
      <c r="E294" s="8"/>
      <c r="F294" s="25">
        <f t="shared" si="123"/>
        <v>-1055.690410094993</v>
      </c>
      <c r="G294" s="25">
        <f t="shared" si="124"/>
        <v>-1054.9170476183119</v>
      </c>
      <c r="H294" s="26">
        <f t="shared" si="129"/>
        <v>0.80499821299999996</v>
      </c>
      <c r="I294" s="26">
        <f t="shared" si="130"/>
        <v>0.95951583100000004</v>
      </c>
      <c r="J294" s="29">
        <f t="shared" si="137"/>
        <v>1.1239574030555555</v>
      </c>
      <c r="K294" s="29">
        <f t="shared" si="132"/>
        <v>0.16444157205555543</v>
      </c>
      <c r="L294" s="58">
        <f t="shared" si="133"/>
        <v>0.31895919005555551</v>
      </c>
      <c r="M294" s="23"/>
      <c r="N294" s="40">
        <f t="shared" si="119"/>
        <v>0.96061086416336572</v>
      </c>
      <c r="O294" s="40">
        <f t="shared" si="125"/>
        <v>-5.5629999999999997</v>
      </c>
      <c r="P294" s="44"/>
      <c r="Q294" s="40"/>
      <c r="R294" s="23"/>
      <c r="T294" s="25">
        <f t="shared" si="126"/>
        <v>-153.94976228489185</v>
      </c>
      <c r="U294" s="25">
        <f t="shared" si="127"/>
        <v>-151.62967485484873</v>
      </c>
      <c r="V294" s="26">
        <f t="shared" si="122"/>
        <v>1.2416929867499999</v>
      </c>
      <c r="W294" s="26">
        <f t="shared" si="131"/>
        <v>1.2283597165833333</v>
      </c>
      <c r="X294" s="29">
        <f t="shared" si="136"/>
        <v>1.2672624926333333</v>
      </c>
      <c r="Y294" s="29">
        <f t="shared" si="134"/>
        <v>3.8902776050000032E-2</v>
      </c>
      <c r="Z294" s="58">
        <f t="shared" si="135"/>
        <v>2.5569505883333399E-2</v>
      </c>
      <c r="AA294" s="23"/>
      <c r="AB294" s="40">
        <f t="shared" si="120"/>
        <v>0.60391953674611232</v>
      </c>
      <c r="AC294" s="40">
        <f t="shared" si="128"/>
        <v>-12.43</v>
      </c>
      <c r="AD294" s="40"/>
      <c r="AE294" s="40"/>
    </row>
    <row r="295" spans="1:31" ht="15">
      <c r="A295" s="7">
        <v>1207000</v>
      </c>
      <c r="B295" s="7">
        <f t="shared" si="121"/>
        <v>-1207</v>
      </c>
      <c r="C295" s="6">
        <v>5.7081141000000002E-2</v>
      </c>
      <c r="E295" s="8"/>
      <c r="F295" s="25">
        <f t="shared" si="123"/>
        <v>-1054.1436851416311</v>
      </c>
      <c r="G295" s="25">
        <f t="shared" si="124"/>
        <v>-1053.37032266495</v>
      </c>
      <c r="H295" s="26">
        <f t="shared" si="129"/>
        <v>0.92151735350000008</v>
      </c>
      <c r="I295" s="26">
        <f t="shared" si="130"/>
        <v>0.91704047783333331</v>
      </c>
      <c r="J295" s="29">
        <f t="shared" si="137"/>
        <v>1.0326947511666666</v>
      </c>
      <c r="K295" s="29">
        <f t="shared" si="132"/>
        <v>0.11565427333333334</v>
      </c>
      <c r="L295" s="58">
        <f t="shared" si="133"/>
        <v>0.11117739766666657</v>
      </c>
      <c r="M295" s="23"/>
      <c r="N295" s="40">
        <f t="shared" si="119"/>
        <v>0.55724183716105291</v>
      </c>
      <c r="O295" s="40">
        <f t="shared" si="125"/>
        <v>-5.5629999999999997</v>
      </c>
      <c r="P295" s="44"/>
      <c r="Q295" s="40"/>
      <c r="R295" s="23"/>
      <c r="T295" s="25">
        <f t="shared" si="126"/>
        <v>-149.3095874248057</v>
      </c>
      <c r="U295" s="25">
        <f t="shared" si="127"/>
        <v>-146.98949999476258</v>
      </c>
      <c r="V295" s="26">
        <f t="shared" si="122"/>
        <v>1.1623983682000001</v>
      </c>
      <c r="W295" s="26">
        <f t="shared" si="131"/>
        <v>1.2187789104833335</v>
      </c>
      <c r="X295" s="29">
        <f t="shared" si="136"/>
        <v>1.229259161561111</v>
      </c>
      <c r="Y295" s="29">
        <f t="shared" si="134"/>
        <v>1.0480251077777503E-2</v>
      </c>
      <c r="Z295" s="58">
        <f t="shared" si="135"/>
        <v>6.6860793361110948E-2</v>
      </c>
      <c r="AA295" s="23"/>
      <c r="AB295" s="40">
        <f t="shared" si="120"/>
        <v>-4.9701631081937682E-2</v>
      </c>
      <c r="AC295" s="40">
        <f t="shared" si="128"/>
        <v>-12.43</v>
      </c>
      <c r="AD295" s="40"/>
      <c r="AE295" s="40"/>
    </row>
    <row r="296" spans="1:31" ht="15">
      <c r="A296" s="7">
        <v>1206000</v>
      </c>
      <c r="B296" s="7">
        <f t="shared" si="121"/>
        <v>-1206</v>
      </c>
      <c r="C296" s="6">
        <v>2.2987664000000001E-2</v>
      </c>
      <c r="E296" s="8"/>
      <c r="F296" s="25">
        <f t="shared" si="123"/>
        <v>-1052.5969601882691</v>
      </c>
      <c r="G296" s="25">
        <f t="shared" si="124"/>
        <v>-1051.823597711588</v>
      </c>
      <c r="H296" s="26">
        <f t="shared" si="129"/>
        <v>1.024605867</v>
      </c>
      <c r="I296" s="26">
        <f t="shared" si="130"/>
        <v>0.9146179046666667</v>
      </c>
      <c r="J296" s="29">
        <f t="shared" si="137"/>
        <v>0.96421082672222225</v>
      </c>
      <c r="K296" s="29">
        <f t="shared" si="132"/>
        <v>4.9592922055555544E-2</v>
      </c>
      <c r="L296" s="58">
        <f t="shared" si="133"/>
        <v>-6.0395040277777756E-2</v>
      </c>
      <c r="M296" s="23"/>
      <c r="N296" s="40">
        <f t="shared" si="119"/>
        <v>-0.10686683850202844</v>
      </c>
      <c r="O296" s="40">
        <f t="shared" si="125"/>
        <v>-5.5629999999999997</v>
      </c>
      <c r="P296" s="44"/>
      <c r="Q296" s="40"/>
      <c r="R296" s="23"/>
      <c r="T296" s="25">
        <f t="shared" si="126"/>
        <v>-144.66941256471955</v>
      </c>
      <c r="U296" s="25">
        <f t="shared" si="127"/>
        <v>-142.34932513467643</v>
      </c>
      <c r="V296" s="26">
        <f t="shared" si="122"/>
        <v>1.2522453765000001</v>
      </c>
      <c r="W296" s="26">
        <f t="shared" si="131"/>
        <v>1.2384969576333333</v>
      </c>
      <c r="X296" s="29">
        <f t="shared" si="136"/>
        <v>1.1574333780888888</v>
      </c>
      <c r="Y296" s="29">
        <f t="shared" si="134"/>
        <v>-8.1063579544444542E-2</v>
      </c>
      <c r="Z296" s="58">
        <f t="shared" si="135"/>
        <v>-9.481199841111132E-2</v>
      </c>
      <c r="AA296" s="23"/>
      <c r="AB296" s="40">
        <f t="shared" si="120"/>
        <v>-0.68006685335465344</v>
      </c>
      <c r="AC296" s="40">
        <f t="shared" si="128"/>
        <v>-12.43</v>
      </c>
      <c r="AD296" s="40"/>
      <c r="AE296" s="40"/>
    </row>
    <row r="297" spans="1:31" ht="15">
      <c r="A297" s="7">
        <v>1205000</v>
      </c>
      <c r="B297" s="7">
        <f t="shared" si="121"/>
        <v>-1205</v>
      </c>
      <c r="C297" s="6">
        <v>3.1766809E-2</v>
      </c>
      <c r="E297" s="8"/>
      <c r="F297" s="25">
        <f t="shared" si="123"/>
        <v>-1051.0502352349072</v>
      </c>
      <c r="G297" s="25">
        <f t="shared" si="124"/>
        <v>-1050.2768727582261</v>
      </c>
      <c r="H297" s="26">
        <f t="shared" si="129"/>
        <v>0.79773049350000003</v>
      </c>
      <c r="I297" s="26">
        <f t="shared" si="130"/>
        <v>0.91646753349999999</v>
      </c>
      <c r="J297" s="29">
        <f t="shared" si="137"/>
        <v>0.89598373483333349</v>
      </c>
      <c r="K297" s="29">
        <f t="shared" si="132"/>
        <v>-2.0483798666666497E-2</v>
      </c>
      <c r="L297" s="58">
        <f t="shared" si="133"/>
        <v>9.8253241333333463E-2</v>
      </c>
      <c r="M297" s="23"/>
      <c r="N297" s="40">
        <f t="shared" si="119"/>
        <v>-0.72097133273740699</v>
      </c>
      <c r="O297" s="40">
        <f t="shared" si="125"/>
        <v>-5.5629999999999997</v>
      </c>
      <c r="P297" s="44"/>
      <c r="Q297" s="40"/>
      <c r="R297" s="23"/>
      <c r="T297" s="25">
        <f t="shared" si="126"/>
        <v>-140.0292377046334</v>
      </c>
      <c r="U297" s="25">
        <f t="shared" si="127"/>
        <v>-137.70915027459029</v>
      </c>
      <c r="V297" s="26">
        <f t="shared" si="122"/>
        <v>1.3008471282</v>
      </c>
      <c r="W297" s="26">
        <f t="shared" si="131"/>
        <v>1.1905996171000002</v>
      </c>
      <c r="X297" s="29">
        <f t="shared" si="136"/>
        <v>1.056353403288889</v>
      </c>
      <c r="Y297" s="29">
        <f t="shared" si="134"/>
        <v>-0.13424621381111113</v>
      </c>
      <c r="Z297" s="58">
        <f t="shared" si="135"/>
        <v>-0.24449372491111099</v>
      </c>
      <c r="AA297" s="23"/>
      <c r="AB297" s="40">
        <f t="shared" si="120"/>
        <v>-0.9922212368415424</v>
      </c>
      <c r="AC297" s="40">
        <f t="shared" si="128"/>
        <v>-12.43</v>
      </c>
      <c r="AD297" s="40"/>
      <c r="AE297" s="40"/>
    </row>
    <row r="298" spans="1:31" ht="15">
      <c r="A298" s="7">
        <v>1204000</v>
      </c>
      <c r="B298" s="7">
        <f t="shared" si="121"/>
        <v>-1204</v>
      </c>
      <c r="C298" s="6">
        <v>3.4541355000000003E-2</v>
      </c>
      <c r="E298" s="8"/>
      <c r="F298" s="25">
        <f t="shared" si="123"/>
        <v>-1049.5035102815452</v>
      </c>
      <c r="G298" s="25">
        <f t="shared" si="124"/>
        <v>-1048.7301478048641</v>
      </c>
      <c r="H298" s="26">
        <f t="shared" si="129"/>
        <v>0.92706624000000004</v>
      </c>
      <c r="I298" s="26">
        <f t="shared" si="130"/>
        <v>0.86713397783333335</v>
      </c>
      <c r="J298" s="29">
        <f t="shared" si="137"/>
        <v>0.85733051188888887</v>
      </c>
      <c r="K298" s="29">
        <f t="shared" si="132"/>
        <v>-9.8034659444444783E-3</v>
      </c>
      <c r="L298" s="58">
        <f t="shared" si="133"/>
        <v>-6.9735728111111173E-2</v>
      </c>
      <c r="M298" s="23"/>
      <c r="N298" s="40">
        <f t="shared" si="119"/>
        <v>-0.99772532768119071</v>
      </c>
      <c r="O298" s="40">
        <f t="shared" si="125"/>
        <v>-5.5629999999999997</v>
      </c>
      <c r="P298" s="44"/>
      <c r="Q298" s="40"/>
      <c r="R298" s="23"/>
      <c r="T298" s="25">
        <f t="shared" si="126"/>
        <v>-135.38906284454725</v>
      </c>
      <c r="U298" s="25">
        <f t="shared" si="127"/>
        <v>-133.06897541450414</v>
      </c>
      <c r="V298" s="26">
        <f t="shared" si="122"/>
        <v>1.0187063466000001</v>
      </c>
      <c r="W298" s="26">
        <f t="shared" si="131"/>
        <v>1.0794666148500001</v>
      </c>
      <c r="X298" s="29">
        <f t="shared" si="136"/>
        <v>0.99379355350555565</v>
      </c>
      <c r="Y298" s="29">
        <f t="shared" si="134"/>
        <v>-8.5673061344444412E-2</v>
      </c>
      <c r="Z298" s="58">
        <f t="shared" si="135"/>
        <v>-2.4912793094444496E-2</v>
      </c>
      <c r="AA298" s="23"/>
      <c r="AB298" s="40">
        <f t="shared" si="120"/>
        <v>-0.84010427629955087</v>
      </c>
      <c r="AC298" s="40">
        <f t="shared" si="128"/>
        <v>-12.43</v>
      </c>
      <c r="AD298" s="40"/>
      <c r="AE298" s="40"/>
    </row>
    <row r="299" spans="1:31" ht="15">
      <c r="A299" s="7">
        <v>1203000</v>
      </c>
      <c r="B299" s="7">
        <f t="shared" si="121"/>
        <v>-1203</v>
      </c>
      <c r="C299" s="6">
        <v>0.11185469300000001</v>
      </c>
      <c r="E299" s="8"/>
      <c r="F299" s="25">
        <f t="shared" si="123"/>
        <v>-1047.9567853281833</v>
      </c>
      <c r="G299" s="25">
        <f t="shared" si="124"/>
        <v>-1047.1834228515022</v>
      </c>
      <c r="H299" s="26">
        <f t="shared" si="129"/>
        <v>0.87660519999999997</v>
      </c>
      <c r="I299" s="26">
        <f t="shared" si="130"/>
        <v>0.87822963999999992</v>
      </c>
      <c r="J299" s="29">
        <f t="shared" si="137"/>
        <v>0.85045923188888883</v>
      </c>
      <c r="K299" s="29">
        <f t="shared" si="132"/>
        <v>-2.7770408111111089E-2</v>
      </c>
      <c r="L299" s="58">
        <f t="shared" si="133"/>
        <v>-2.614596811111114E-2</v>
      </c>
      <c r="M299" s="23"/>
      <c r="N299" s="40">
        <f t="shared" si="119"/>
        <v>-0.80763255332108752</v>
      </c>
      <c r="O299" s="40">
        <f t="shared" si="125"/>
        <v>-5.5629999999999997</v>
      </c>
      <c r="P299" s="44"/>
      <c r="Q299" s="40"/>
      <c r="R299" s="23"/>
      <c r="T299" s="25">
        <f t="shared" si="126"/>
        <v>-130.74888798446111</v>
      </c>
      <c r="U299" s="25">
        <f t="shared" si="127"/>
        <v>-128.42880055441799</v>
      </c>
      <c r="V299" s="26">
        <f t="shared" si="122"/>
        <v>0.91884636975</v>
      </c>
      <c r="W299" s="26">
        <f t="shared" si="131"/>
        <v>0.88361752945000005</v>
      </c>
      <c r="X299" s="29">
        <f t="shared" si="136"/>
        <v>0.9349232628444446</v>
      </c>
      <c r="Y299" s="29">
        <f t="shared" si="134"/>
        <v>5.1305733394444553E-2</v>
      </c>
      <c r="Z299" s="58">
        <f t="shared" si="135"/>
        <v>1.60768930944446E-2</v>
      </c>
      <c r="AA299" s="23"/>
      <c r="AB299" s="40">
        <f t="shared" si="120"/>
        <v>-0.29489318815798149</v>
      </c>
      <c r="AC299" s="40">
        <f t="shared" si="128"/>
        <v>-12.43</v>
      </c>
      <c r="AD299" s="40"/>
      <c r="AE299" s="40"/>
    </row>
    <row r="300" spans="1:31" ht="15">
      <c r="A300" s="7">
        <v>1202000</v>
      </c>
      <c r="B300" s="7">
        <f t="shared" si="121"/>
        <v>-1202</v>
      </c>
      <c r="C300" s="6">
        <v>0.127435459</v>
      </c>
      <c r="E300" s="8"/>
      <c r="F300" s="25">
        <f t="shared" si="123"/>
        <v>-1046.4100603748213</v>
      </c>
      <c r="G300" s="25">
        <f t="shared" si="124"/>
        <v>-1045.6366978981403</v>
      </c>
      <c r="H300" s="26">
        <f t="shared" si="129"/>
        <v>0.83101747999999998</v>
      </c>
      <c r="I300" s="26">
        <f t="shared" si="130"/>
        <v>0.81196784</v>
      </c>
      <c r="J300" s="29">
        <f t="shared" si="137"/>
        <v>0.8390895977777777</v>
      </c>
      <c r="K300" s="29">
        <f t="shared" si="132"/>
        <v>2.71217577777777E-2</v>
      </c>
      <c r="L300" s="58">
        <f t="shared" si="133"/>
        <v>8.0721177777777209E-3</v>
      </c>
      <c r="M300" s="23"/>
      <c r="N300" s="40">
        <f t="shared" si="119"/>
        <v>-0.23963953142615693</v>
      </c>
      <c r="O300" s="40">
        <f t="shared" si="125"/>
        <v>-5.5629999999999997</v>
      </c>
      <c r="P300" s="44"/>
      <c r="Q300" s="40"/>
      <c r="R300" s="23"/>
      <c r="T300" s="25">
        <f t="shared" si="126"/>
        <v>-126.10871312437496</v>
      </c>
      <c r="U300" s="25">
        <f t="shared" si="127"/>
        <v>-123.78862569433184</v>
      </c>
      <c r="V300" s="26">
        <f t="shared" si="122"/>
        <v>0.713299872</v>
      </c>
      <c r="W300" s="26">
        <f t="shared" si="131"/>
        <v>0.75010087618333332</v>
      </c>
      <c r="X300" s="29">
        <f t="shared" si="136"/>
        <v>0.88683262875555569</v>
      </c>
      <c r="Y300" s="29">
        <f t="shared" si="134"/>
        <v>0.13673175257222236</v>
      </c>
      <c r="Z300" s="58">
        <f t="shared" si="135"/>
        <v>0.17353275675555568</v>
      </c>
      <c r="AA300" s="23"/>
      <c r="AB300" s="40">
        <f t="shared" si="120"/>
        <v>0.38830170009542869</v>
      </c>
      <c r="AC300" s="40">
        <f t="shared" si="128"/>
        <v>-12.43</v>
      </c>
      <c r="AD300" s="40"/>
      <c r="AE300" s="40"/>
    </row>
    <row r="301" spans="1:31" ht="15">
      <c r="A301" s="7">
        <v>1201000</v>
      </c>
      <c r="B301" s="7">
        <f t="shared" si="121"/>
        <v>-1201</v>
      </c>
      <c r="C301" s="6">
        <v>9.3368215000000004E-2</v>
      </c>
      <c r="E301" s="8"/>
      <c r="F301" s="25">
        <f t="shared" si="123"/>
        <v>-1044.8633354214594</v>
      </c>
      <c r="G301" s="25">
        <f t="shared" si="124"/>
        <v>-1044.0899729447783</v>
      </c>
      <c r="H301" s="26">
        <f t="shared" si="129"/>
        <v>0.72828084000000004</v>
      </c>
      <c r="I301" s="26">
        <f t="shared" si="130"/>
        <v>0.78781707999999995</v>
      </c>
      <c r="J301" s="29">
        <f t="shared" si="137"/>
        <v>0.82421853999999994</v>
      </c>
      <c r="K301" s="29">
        <f t="shared" si="132"/>
        <v>3.6401459999999997E-2</v>
      </c>
      <c r="L301" s="58">
        <f t="shared" si="133"/>
        <v>9.5937699999999904E-2</v>
      </c>
      <c r="M301" s="23"/>
      <c r="N301" s="40">
        <f t="shared" si="119"/>
        <v>0.44048349051986352</v>
      </c>
      <c r="O301" s="40">
        <f t="shared" si="125"/>
        <v>-5.5629999999999997</v>
      </c>
      <c r="P301" s="44"/>
      <c r="Q301" s="40"/>
      <c r="R301" s="23"/>
      <c r="T301" s="25">
        <f t="shared" si="126"/>
        <v>-121.46853826428881</v>
      </c>
      <c r="U301" s="25">
        <f t="shared" si="127"/>
        <v>-119.14845083424569</v>
      </c>
      <c r="V301" s="26">
        <f t="shared" si="122"/>
        <v>0.61815638680000007</v>
      </c>
      <c r="W301" s="26">
        <f t="shared" si="131"/>
        <v>0.68313513518333335</v>
      </c>
      <c r="X301" s="29">
        <f t="shared" si="136"/>
        <v>0.81091627286666668</v>
      </c>
      <c r="Y301" s="29">
        <f t="shared" si="134"/>
        <v>0.12778113768333332</v>
      </c>
      <c r="Z301" s="58">
        <f t="shared" si="135"/>
        <v>0.19275988606666661</v>
      </c>
      <c r="AA301" s="23"/>
      <c r="AB301" s="40">
        <f t="shared" si="120"/>
        <v>0.88980590738149368</v>
      </c>
      <c r="AC301" s="40">
        <f t="shared" si="128"/>
        <v>-12.43</v>
      </c>
      <c r="AD301" s="40"/>
      <c r="AE301" s="40"/>
    </row>
    <row r="302" spans="1:31" ht="15">
      <c r="A302" s="7">
        <v>1200000</v>
      </c>
      <c r="B302" s="7">
        <f t="shared" si="121"/>
        <v>-1200</v>
      </c>
      <c r="C302" s="6">
        <v>7.1798587999999997E-2</v>
      </c>
      <c r="E302" s="8"/>
      <c r="F302" s="25">
        <f t="shared" si="123"/>
        <v>-1043.3166104680975</v>
      </c>
      <c r="G302" s="25">
        <f t="shared" si="124"/>
        <v>-1042.5432479914164</v>
      </c>
      <c r="H302" s="26">
        <f t="shared" si="129"/>
        <v>0.80415291999999994</v>
      </c>
      <c r="I302" s="26">
        <f t="shared" si="130"/>
        <v>0.75853015099999999</v>
      </c>
      <c r="J302" s="29">
        <f t="shared" si="137"/>
        <v>0.82931630516666677</v>
      </c>
      <c r="K302" s="29">
        <f t="shared" si="132"/>
        <v>7.0786154166666782E-2</v>
      </c>
      <c r="L302" s="58">
        <f t="shared" si="133"/>
        <v>2.516338516666683E-2</v>
      </c>
      <c r="M302" s="23"/>
      <c r="N302" s="40">
        <f t="shared" si="119"/>
        <v>0.91449939182295037</v>
      </c>
      <c r="O302" s="40">
        <f t="shared" si="125"/>
        <v>-5.5629999999999997</v>
      </c>
      <c r="P302" s="44"/>
      <c r="Q302" s="40"/>
      <c r="R302" s="23"/>
      <c r="T302" s="25">
        <f t="shared" si="126"/>
        <v>-116.82836340420266</v>
      </c>
      <c r="U302" s="25">
        <f t="shared" si="127"/>
        <v>-114.50827597415955</v>
      </c>
      <c r="V302" s="26">
        <f t="shared" si="122"/>
        <v>0.7179491467500001</v>
      </c>
      <c r="W302" s="26">
        <f t="shared" si="131"/>
        <v>0.68265530144999997</v>
      </c>
      <c r="X302" s="29">
        <f t="shared" si="136"/>
        <v>0.75032878957777782</v>
      </c>
      <c r="Y302" s="29">
        <f t="shared" si="134"/>
        <v>6.7673488127777848E-2</v>
      </c>
      <c r="Z302" s="58">
        <f t="shared" si="135"/>
        <v>3.2379642827777722E-2</v>
      </c>
      <c r="AA302" s="23"/>
      <c r="AB302" s="40">
        <f t="shared" si="120"/>
        <v>0.97496004151263471</v>
      </c>
      <c r="AC302" s="40">
        <f t="shared" si="128"/>
        <v>-12.43</v>
      </c>
      <c r="AD302" s="40"/>
      <c r="AE302" s="40"/>
    </row>
    <row r="303" spans="1:31" ht="15">
      <c r="A303" s="7">
        <v>1199000</v>
      </c>
      <c r="B303" s="7">
        <f t="shared" si="121"/>
        <v>-1199</v>
      </c>
      <c r="C303" s="6">
        <v>7.3907759000000003E-2</v>
      </c>
      <c r="E303" s="8"/>
      <c r="F303" s="25">
        <f t="shared" si="123"/>
        <v>-1041.7698855147355</v>
      </c>
      <c r="G303" s="25">
        <f t="shared" si="124"/>
        <v>-1040.9965230380544</v>
      </c>
      <c r="H303" s="26">
        <f t="shared" si="129"/>
        <v>0.74315669299999998</v>
      </c>
      <c r="I303" s="26">
        <f t="shared" si="130"/>
        <v>0.78883341983333333</v>
      </c>
      <c r="J303" s="29">
        <f t="shared" si="137"/>
        <v>0.81426884294444457</v>
      </c>
      <c r="K303" s="29">
        <f t="shared" si="132"/>
        <v>2.5435423111111244E-2</v>
      </c>
      <c r="L303" s="58">
        <f t="shared" si="133"/>
        <v>7.1112149944444591E-2</v>
      </c>
      <c r="M303" s="23"/>
      <c r="N303" s="40">
        <f t="shared" si="119"/>
        <v>0.96061086416346642</v>
      </c>
      <c r="O303" s="40">
        <f t="shared" si="125"/>
        <v>-5.5629999999999997</v>
      </c>
      <c r="P303" s="44"/>
      <c r="Q303" s="40"/>
      <c r="R303" s="23"/>
      <c r="T303" s="25">
        <f t="shared" si="126"/>
        <v>-112.18818854411651</v>
      </c>
      <c r="U303" s="25">
        <f t="shared" si="127"/>
        <v>-109.8681011140734</v>
      </c>
      <c r="V303" s="26">
        <f t="shared" si="122"/>
        <v>0.71186037079999998</v>
      </c>
      <c r="W303" s="26">
        <f t="shared" si="131"/>
        <v>0.71979739298333334</v>
      </c>
      <c r="X303" s="29">
        <f t="shared" si="136"/>
        <v>0.76033954486666666</v>
      </c>
      <c r="Y303" s="29">
        <f t="shared" si="134"/>
        <v>4.0542151883333322E-2</v>
      </c>
      <c r="Z303" s="58">
        <f t="shared" si="135"/>
        <v>4.8479174066666686E-2</v>
      </c>
      <c r="AA303" s="23"/>
      <c r="AB303" s="40">
        <f t="shared" si="120"/>
        <v>0.60391953674610965</v>
      </c>
      <c r="AC303" s="40">
        <f t="shared" si="128"/>
        <v>-12.43</v>
      </c>
      <c r="AD303" s="40"/>
      <c r="AE303" s="40"/>
    </row>
    <row r="304" spans="1:31" ht="15">
      <c r="A304" s="7">
        <v>1198000</v>
      </c>
      <c r="B304" s="7">
        <f t="shared" si="121"/>
        <v>-1198</v>
      </c>
      <c r="C304" s="6">
        <v>7.0512671999999998E-2</v>
      </c>
      <c r="E304" s="8"/>
      <c r="F304" s="25">
        <f t="shared" si="123"/>
        <v>-1040.2231605613736</v>
      </c>
      <c r="G304" s="25">
        <f t="shared" si="124"/>
        <v>-1039.4497980846925</v>
      </c>
      <c r="H304" s="26">
        <f t="shared" si="129"/>
        <v>0.81919064650000006</v>
      </c>
      <c r="I304" s="26">
        <f t="shared" si="130"/>
        <v>0.81770456216666665</v>
      </c>
      <c r="J304" s="29">
        <f t="shared" si="137"/>
        <v>0.82158911405555557</v>
      </c>
      <c r="K304" s="29">
        <f t="shared" si="132"/>
        <v>3.8845518888889208E-3</v>
      </c>
      <c r="L304" s="58">
        <f t="shared" si="133"/>
        <v>2.3984675555555057E-3</v>
      </c>
      <c r="M304" s="23"/>
      <c r="N304" s="40">
        <f t="shared" si="119"/>
        <v>0.55724183716144837</v>
      </c>
      <c r="O304" s="40">
        <f t="shared" si="125"/>
        <v>-5.5629999999999997</v>
      </c>
      <c r="P304" s="44"/>
      <c r="Q304" s="40"/>
      <c r="R304" s="23"/>
      <c r="T304" s="25">
        <f t="shared" si="126"/>
        <v>-107.54801368403037</v>
      </c>
      <c r="U304" s="25">
        <f t="shared" si="127"/>
        <v>-105.22792625398725</v>
      </c>
      <c r="V304" s="26">
        <f t="shared" si="122"/>
        <v>0.72958266140000005</v>
      </c>
      <c r="W304" s="26">
        <f t="shared" si="131"/>
        <v>0.67014706856666673</v>
      </c>
      <c r="X304" s="29">
        <f t="shared" si="136"/>
        <v>0.78211718453333334</v>
      </c>
      <c r="Y304" s="29">
        <f t="shared" si="134"/>
        <v>0.11197011596666662</v>
      </c>
      <c r="Z304" s="58">
        <f t="shared" si="135"/>
        <v>5.2534523133333288E-2</v>
      </c>
      <c r="AA304" s="23"/>
      <c r="AB304" s="40">
        <f t="shared" si="120"/>
        <v>-4.9701631081946307E-2</v>
      </c>
      <c r="AC304" s="40">
        <f t="shared" si="128"/>
        <v>-12.43</v>
      </c>
      <c r="AD304" s="40"/>
      <c r="AE304" s="40"/>
    </row>
    <row r="305" spans="1:31" ht="15">
      <c r="A305" s="7">
        <v>1197000</v>
      </c>
      <c r="B305" s="7">
        <f t="shared" si="121"/>
        <v>-1197</v>
      </c>
      <c r="C305" s="6">
        <v>8.3346080000000003E-2</v>
      </c>
      <c r="E305" s="8"/>
      <c r="F305" s="25">
        <f t="shared" si="123"/>
        <v>-1038.6764356080116</v>
      </c>
      <c r="G305" s="25">
        <f t="shared" si="124"/>
        <v>-1037.9030731313305</v>
      </c>
      <c r="H305" s="26">
        <f t="shared" si="129"/>
        <v>0.89076634700000001</v>
      </c>
      <c r="I305" s="26">
        <f t="shared" si="130"/>
        <v>0.85118912449999995</v>
      </c>
      <c r="J305" s="29">
        <f t="shared" si="137"/>
        <v>0.85142862816666676</v>
      </c>
      <c r="K305" s="29">
        <f t="shared" si="132"/>
        <v>2.3950366666680711E-4</v>
      </c>
      <c r="L305" s="58">
        <f t="shared" si="133"/>
        <v>-3.9337718833333257E-2</v>
      </c>
      <c r="M305" s="23"/>
      <c r="N305" s="40">
        <f t="shared" si="119"/>
        <v>-0.10686683850161138</v>
      </c>
      <c r="O305" s="40">
        <f t="shared" si="125"/>
        <v>-5.5629999999999997</v>
      </c>
      <c r="P305" s="44"/>
      <c r="Q305" s="40"/>
      <c r="R305" s="23"/>
      <c r="T305" s="25">
        <f t="shared" si="126"/>
        <v>-102.90783882394422</v>
      </c>
      <c r="U305" s="25">
        <f t="shared" si="127"/>
        <v>-100.5877513939011</v>
      </c>
      <c r="V305" s="26">
        <f t="shared" si="122"/>
        <v>0.56899817350000004</v>
      </c>
      <c r="W305" s="26">
        <f t="shared" si="131"/>
        <v>0.68471353783333333</v>
      </c>
      <c r="X305" s="29">
        <f t="shared" si="136"/>
        <v>0.83049258215555555</v>
      </c>
      <c r="Y305" s="29">
        <f t="shared" si="134"/>
        <v>0.14577904432222222</v>
      </c>
      <c r="Z305" s="58">
        <f t="shared" si="135"/>
        <v>0.26149440865555551</v>
      </c>
      <c r="AA305" s="23"/>
      <c r="AB305" s="40">
        <f t="shared" si="120"/>
        <v>-0.68006685335465722</v>
      </c>
      <c r="AC305" s="40">
        <f t="shared" si="128"/>
        <v>-12.43</v>
      </c>
      <c r="AD305" s="40"/>
      <c r="AE305" s="40"/>
    </row>
    <row r="306" spans="1:31" ht="15">
      <c r="A306" s="7">
        <v>1196000</v>
      </c>
      <c r="B306" s="7">
        <f t="shared" si="121"/>
        <v>-1196</v>
      </c>
      <c r="C306" s="6">
        <v>0.136357213</v>
      </c>
      <c r="E306" s="8"/>
      <c r="F306" s="25">
        <f t="shared" si="123"/>
        <v>-1037.1297106546497</v>
      </c>
      <c r="G306" s="25">
        <f t="shared" si="124"/>
        <v>-1036.3563481779686</v>
      </c>
      <c r="H306" s="26">
        <f t="shared" si="129"/>
        <v>0.84361037999999999</v>
      </c>
      <c r="I306" s="26">
        <f t="shared" si="130"/>
        <v>0.84200526899999995</v>
      </c>
      <c r="J306" s="29">
        <f t="shared" si="137"/>
        <v>0.9256455718333334</v>
      </c>
      <c r="K306" s="29">
        <f t="shared" si="132"/>
        <v>8.3640302833333457E-2</v>
      </c>
      <c r="L306" s="58">
        <f t="shared" si="133"/>
        <v>8.203519183333341E-2</v>
      </c>
      <c r="M306" s="23"/>
      <c r="N306" s="40">
        <f t="shared" si="119"/>
        <v>-0.72097133273715575</v>
      </c>
      <c r="O306" s="40">
        <f t="shared" si="125"/>
        <v>-5.5629999999999997</v>
      </c>
      <c r="P306" s="44"/>
      <c r="Q306" s="40"/>
      <c r="R306" s="23"/>
      <c r="T306" s="25">
        <f t="shared" si="126"/>
        <v>-98.26766396385807</v>
      </c>
      <c r="U306" s="25">
        <f t="shared" si="127"/>
        <v>-95.947576533814953</v>
      </c>
      <c r="V306" s="26">
        <f t="shared" si="122"/>
        <v>0.75555977860000001</v>
      </c>
      <c r="W306" s="26">
        <f t="shared" si="131"/>
        <v>0.81112036543333332</v>
      </c>
      <c r="X306" s="29">
        <f t="shared" si="136"/>
        <v>0.86945693842777783</v>
      </c>
      <c r="Y306" s="29">
        <f t="shared" si="134"/>
        <v>5.8336572994444502E-2</v>
      </c>
      <c r="Z306" s="58">
        <f t="shared" si="135"/>
        <v>0.11389715982777782</v>
      </c>
      <c r="AA306" s="23"/>
      <c r="AB306" s="40">
        <f t="shared" si="120"/>
        <v>-0.99222123684154262</v>
      </c>
      <c r="AC306" s="40">
        <f t="shared" si="128"/>
        <v>-12.43</v>
      </c>
      <c r="AD306" s="40"/>
      <c r="AE306" s="40"/>
    </row>
    <row r="307" spans="1:31" ht="15">
      <c r="A307" s="7">
        <v>1195000</v>
      </c>
      <c r="B307" s="7">
        <f t="shared" si="121"/>
        <v>-1195</v>
      </c>
      <c r="C307" s="6">
        <v>0.17858258699999999</v>
      </c>
      <c r="E307" s="8"/>
      <c r="F307" s="25">
        <f t="shared" si="123"/>
        <v>-1035.5829857012877</v>
      </c>
      <c r="G307" s="25">
        <f t="shared" si="124"/>
        <v>-1034.8096232246066</v>
      </c>
      <c r="H307" s="26">
        <f t="shared" si="129"/>
        <v>0.79163908000000005</v>
      </c>
      <c r="I307" s="26">
        <f t="shared" si="130"/>
        <v>0.85924570000000011</v>
      </c>
      <c r="J307" s="29">
        <f t="shared" si="137"/>
        <v>1.0019250326111111</v>
      </c>
      <c r="K307" s="29">
        <f t="shared" si="132"/>
        <v>0.14267933261111099</v>
      </c>
      <c r="L307" s="58">
        <f t="shared" si="133"/>
        <v>0.21028595261111105</v>
      </c>
      <c r="M307" s="23"/>
      <c r="N307" s="40">
        <f t="shared" si="119"/>
        <v>-0.99772532768116629</v>
      </c>
      <c r="O307" s="40">
        <f t="shared" si="125"/>
        <v>-5.5629999999999997</v>
      </c>
      <c r="P307" s="44"/>
      <c r="Q307" s="40"/>
      <c r="R307" s="23"/>
      <c r="T307" s="25">
        <f t="shared" si="126"/>
        <v>-93.627489103771921</v>
      </c>
      <c r="U307" s="25">
        <f t="shared" si="127"/>
        <v>-91.307401673728805</v>
      </c>
      <c r="V307" s="26">
        <f t="shared" si="122"/>
        <v>1.1088031441999999</v>
      </c>
      <c r="W307" s="26">
        <f t="shared" si="131"/>
        <v>0.99306934984999995</v>
      </c>
      <c r="X307" s="29">
        <f t="shared" si="136"/>
        <v>0.9077928690777779</v>
      </c>
      <c r="Y307" s="29">
        <f t="shared" si="134"/>
        <v>-8.5276480772222052E-2</v>
      </c>
      <c r="Z307" s="58">
        <f t="shared" si="135"/>
        <v>-0.20101027512222203</v>
      </c>
      <c r="AA307" s="23"/>
      <c r="AB307" s="40">
        <f t="shared" si="120"/>
        <v>-0.84010427629954709</v>
      </c>
      <c r="AC307" s="40">
        <f t="shared" si="128"/>
        <v>-12.43</v>
      </c>
      <c r="AD307" s="40"/>
      <c r="AE307" s="40"/>
    </row>
    <row r="308" spans="1:31" ht="15">
      <c r="A308" s="7">
        <v>1194000</v>
      </c>
      <c r="B308" s="7">
        <f t="shared" si="121"/>
        <v>-1194</v>
      </c>
      <c r="C308" s="6">
        <v>0.213961027</v>
      </c>
      <c r="E308" s="8"/>
      <c r="F308" s="25">
        <f t="shared" si="123"/>
        <v>-1034.0362607479258</v>
      </c>
      <c r="G308" s="25">
        <f t="shared" si="124"/>
        <v>-1033.2628982712447</v>
      </c>
      <c r="H308" s="26">
        <f t="shared" si="129"/>
        <v>0.94248763999999996</v>
      </c>
      <c r="I308" s="26">
        <f t="shared" si="130"/>
        <v>0.94456660900000011</v>
      </c>
      <c r="J308" s="29">
        <f t="shared" si="137"/>
        <v>1.0624575170555555</v>
      </c>
      <c r="K308" s="29">
        <f t="shared" si="132"/>
        <v>0.11789090805555535</v>
      </c>
      <c r="L308" s="58">
        <f t="shared" si="133"/>
        <v>0.11996987705555551</v>
      </c>
      <c r="M308" s="23"/>
      <c r="N308" s="40">
        <f t="shared" si="119"/>
        <v>-0.80763255332136841</v>
      </c>
      <c r="O308" s="40">
        <f t="shared" si="125"/>
        <v>-5.5629999999999997</v>
      </c>
      <c r="P308" s="44"/>
      <c r="Q308" s="40"/>
      <c r="R308" s="23"/>
      <c r="T308" s="25">
        <f t="shared" si="126"/>
        <v>-88.987314243685773</v>
      </c>
      <c r="U308" s="25">
        <f t="shared" si="127"/>
        <v>-86.667226813642657</v>
      </c>
      <c r="V308" s="26">
        <f t="shared" si="122"/>
        <v>1.1148451267500001</v>
      </c>
      <c r="W308" s="26">
        <f t="shared" si="131"/>
        <v>1.1241089071833332</v>
      </c>
      <c r="X308" s="29">
        <f t="shared" si="136"/>
        <v>0.92766309454444462</v>
      </c>
      <c r="Y308" s="29">
        <f t="shared" si="134"/>
        <v>-0.19644581263888861</v>
      </c>
      <c r="Z308" s="58">
        <f t="shared" si="135"/>
        <v>-0.18718203220555552</v>
      </c>
      <c r="AA308" s="23"/>
      <c r="AB308" s="40">
        <f t="shared" si="120"/>
        <v>-0.29489318815797494</v>
      </c>
      <c r="AC308" s="40">
        <f t="shared" si="128"/>
        <v>-12.43</v>
      </c>
      <c r="AD308" s="40"/>
      <c r="AE308" s="40"/>
    </row>
    <row r="309" spans="1:31" ht="15">
      <c r="A309" s="7">
        <v>1193000</v>
      </c>
      <c r="B309" s="7">
        <f t="shared" si="121"/>
        <v>-1193</v>
      </c>
      <c r="C309" s="6">
        <v>0.23051053299999999</v>
      </c>
      <c r="E309" s="8"/>
      <c r="F309" s="25">
        <f t="shared" si="123"/>
        <v>-1032.4895357945638</v>
      </c>
      <c r="G309" s="25">
        <f t="shared" si="124"/>
        <v>-1031.7161733178827</v>
      </c>
      <c r="H309" s="26">
        <f t="shared" si="129"/>
        <v>1.0995731070000001</v>
      </c>
      <c r="I309" s="26">
        <f t="shared" si="130"/>
        <v>1.1460980266666667</v>
      </c>
      <c r="J309" s="29">
        <f t="shared" si="137"/>
        <v>1.0989945889444446</v>
      </c>
      <c r="K309" s="29">
        <f t="shared" si="132"/>
        <v>-4.7103437722222141E-2</v>
      </c>
      <c r="L309" s="58">
        <f t="shared" si="133"/>
        <v>-5.7851805555553248E-4</v>
      </c>
      <c r="M309" s="23"/>
      <c r="N309" s="40">
        <f t="shared" si="119"/>
        <v>-0.23963953142650898</v>
      </c>
      <c r="O309" s="40">
        <f t="shared" si="125"/>
        <v>-5.5629999999999997</v>
      </c>
      <c r="P309" s="44"/>
      <c r="Q309" s="40"/>
      <c r="R309" s="23"/>
      <c r="T309" s="25">
        <f t="shared" si="126"/>
        <v>-84.347139383599625</v>
      </c>
      <c r="U309" s="25">
        <f t="shared" si="127"/>
        <v>-82.027051953556509</v>
      </c>
      <c r="V309" s="26">
        <f t="shared" si="122"/>
        <v>1.1486784505999998</v>
      </c>
      <c r="W309" s="26">
        <f t="shared" si="131"/>
        <v>1.0774530568666667</v>
      </c>
      <c r="X309" s="29">
        <f t="shared" si="136"/>
        <v>0.92220682252777786</v>
      </c>
      <c r="Y309" s="29">
        <f t="shared" si="134"/>
        <v>-0.15524623433888884</v>
      </c>
      <c r="Z309" s="58">
        <f t="shared" si="135"/>
        <v>-0.22647162807222199</v>
      </c>
      <c r="AA309" s="23"/>
      <c r="AB309" s="40">
        <f t="shared" si="120"/>
        <v>0.38830170009543663</v>
      </c>
      <c r="AC309" s="40">
        <f t="shared" si="128"/>
        <v>-12.43</v>
      </c>
      <c r="AD309" s="40"/>
      <c r="AE309" s="40"/>
    </row>
    <row r="310" spans="1:31" ht="15">
      <c r="A310" s="7">
        <v>1192000</v>
      </c>
      <c r="B310" s="7">
        <f t="shared" si="121"/>
        <v>-1192</v>
      </c>
      <c r="C310" s="6">
        <v>0.19007618700000001</v>
      </c>
      <c r="E310" s="8"/>
      <c r="F310" s="25">
        <f t="shared" si="123"/>
        <v>-1030.9428108412019</v>
      </c>
      <c r="G310" s="25">
        <f t="shared" si="124"/>
        <v>-1030.1694483645208</v>
      </c>
      <c r="H310" s="26">
        <f t="shared" si="129"/>
        <v>1.3962333330000001</v>
      </c>
      <c r="I310" s="26">
        <f t="shared" si="130"/>
        <v>1.3288248356666668</v>
      </c>
      <c r="J310" s="29">
        <f t="shared" si="137"/>
        <v>1.1132617473888891</v>
      </c>
      <c r="K310" s="29">
        <f t="shared" si="132"/>
        <v>-0.2155630882777777</v>
      </c>
      <c r="L310" s="58">
        <f t="shared" si="133"/>
        <v>-0.28297158561111102</v>
      </c>
      <c r="M310" s="23"/>
      <c r="N310" s="40">
        <f t="shared" si="119"/>
        <v>0.44048349051953795</v>
      </c>
      <c r="O310" s="40">
        <f t="shared" si="125"/>
        <v>-5.5629999999999997</v>
      </c>
      <c r="P310" s="44"/>
      <c r="Q310" s="40"/>
      <c r="R310" s="23"/>
      <c r="T310" s="25">
        <f t="shared" si="126"/>
        <v>-79.706964523513477</v>
      </c>
      <c r="U310" s="25">
        <f t="shared" si="127"/>
        <v>-77.38687709347036</v>
      </c>
      <c r="V310" s="26">
        <f t="shared" si="122"/>
        <v>0.96883559325000002</v>
      </c>
      <c r="W310" s="26">
        <f t="shared" si="131"/>
        <v>1.0601621888166666</v>
      </c>
      <c r="X310" s="29">
        <f t="shared" si="136"/>
        <v>0.96267123789444442</v>
      </c>
      <c r="Y310" s="29">
        <f t="shared" si="134"/>
        <v>-9.7490950922222153E-2</v>
      </c>
      <c r="Z310" s="58">
        <f t="shared" si="135"/>
        <v>-6.1643553555555952E-3</v>
      </c>
      <c r="AA310" s="23"/>
      <c r="AB310" s="40">
        <f t="shared" si="120"/>
        <v>0.88980590738149601</v>
      </c>
      <c r="AC310" s="40">
        <f t="shared" si="128"/>
        <v>-12.43</v>
      </c>
      <c r="AD310" s="40"/>
      <c r="AE310" s="40"/>
    </row>
    <row r="311" spans="1:31" ht="15">
      <c r="A311" s="7">
        <v>1191000</v>
      </c>
      <c r="B311" s="7">
        <f t="shared" si="121"/>
        <v>-1191</v>
      </c>
      <c r="C311" s="6">
        <v>0.12753753100000001</v>
      </c>
      <c r="E311" s="8"/>
      <c r="F311" s="25">
        <f t="shared" si="123"/>
        <v>-1029.3960858878399</v>
      </c>
      <c r="G311" s="25">
        <f t="shared" si="124"/>
        <v>-1028.6227234111589</v>
      </c>
      <c r="H311" s="26">
        <f t="shared" si="129"/>
        <v>1.4906680670000001</v>
      </c>
      <c r="I311" s="26">
        <f t="shared" si="130"/>
        <v>1.3916168176666668</v>
      </c>
      <c r="J311" s="29">
        <f t="shared" si="137"/>
        <v>1.1342689562777779</v>
      </c>
      <c r="K311" s="29">
        <f t="shared" si="132"/>
        <v>-0.25734786138888888</v>
      </c>
      <c r="L311" s="58">
        <f t="shared" si="133"/>
        <v>-0.35639911072222219</v>
      </c>
      <c r="M311" s="23"/>
      <c r="N311" s="40">
        <f t="shared" si="119"/>
        <v>0.91449939182280371</v>
      </c>
      <c r="O311" s="40">
        <f t="shared" si="125"/>
        <v>-5.5629999999999997</v>
      </c>
      <c r="P311" s="44"/>
      <c r="Q311" s="40"/>
      <c r="R311" s="23"/>
      <c r="T311" s="25">
        <f t="shared" si="126"/>
        <v>-75.066789663427329</v>
      </c>
      <c r="U311" s="25">
        <f t="shared" si="127"/>
        <v>-72.746702233384212</v>
      </c>
      <c r="V311" s="26">
        <f t="shared" si="122"/>
        <v>1.0629725226</v>
      </c>
      <c r="W311" s="26">
        <f t="shared" si="131"/>
        <v>0.97416683861666675</v>
      </c>
      <c r="X311" s="29">
        <f t="shared" si="136"/>
        <v>1.0202008604277777</v>
      </c>
      <c r="Y311" s="29">
        <f t="shared" si="134"/>
        <v>4.6034021811110937E-2</v>
      </c>
      <c r="Z311" s="58">
        <f t="shared" si="135"/>
        <v>-4.277166217222228E-2</v>
      </c>
      <c r="AA311" s="23"/>
      <c r="AB311" s="40">
        <f t="shared" si="120"/>
        <v>0.97496004151263405</v>
      </c>
      <c r="AC311" s="40">
        <f t="shared" si="128"/>
        <v>-12.43</v>
      </c>
      <c r="AD311" s="40"/>
      <c r="AE311" s="40"/>
    </row>
    <row r="312" spans="1:31" ht="15">
      <c r="A312" s="7">
        <v>1190000</v>
      </c>
      <c r="B312" s="7">
        <f t="shared" si="121"/>
        <v>-1190</v>
      </c>
      <c r="C312" s="6">
        <v>0.173954053</v>
      </c>
      <c r="E312" s="8"/>
      <c r="F312" s="25">
        <f t="shared" si="123"/>
        <v>-1027.849360934478</v>
      </c>
      <c r="G312" s="25">
        <f t="shared" si="124"/>
        <v>-1027.0759984577969</v>
      </c>
      <c r="H312" s="26">
        <f t="shared" si="129"/>
        <v>1.287949053</v>
      </c>
      <c r="I312" s="26">
        <f t="shared" si="130"/>
        <v>1.3088804711666666</v>
      </c>
      <c r="J312" s="29">
        <f t="shared" si="137"/>
        <v>1.1633618229444442</v>
      </c>
      <c r="K312" s="29">
        <f t="shared" si="132"/>
        <v>-0.14551864822222238</v>
      </c>
      <c r="L312" s="58">
        <f t="shared" si="133"/>
        <v>-0.12458723005555572</v>
      </c>
      <c r="M312" s="23"/>
      <c r="N312" s="40">
        <f t="shared" si="119"/>
        <v>0.96061086416359887</v>
      </c>
      <c r="O312" s="40">
        <f t="shared" si="125"/>
        <v>-5.5629999999999997</v>
      </c>
      <c r="P312" s="44"/>
      <c r="Q312" s="40"/>
      <c r="R312" s="23"/>
      <c r="T312" s="25">
        <f t="shared" si="126"/>
        <v>-70.426614803341181</v>
      </c>
      <c r="U312" s="25">
        <f t="shared" si="127"/>
        <v>-68.106527373298064</v>
      </c>
      <c r="V312" s="26">
        <f t="shared" si="122"/>
        <v>0.89069240000000005</v>
      </c>
      <c r="W312" s="26">
        <f t="shared" si="131"/>
        <v>0.87804704528333344</v>
      </c>
      <c r="X312" s="29">
        <f t="shared" si="136"/>
        <v>1.052174077738889</v>
      </c>
      <c r="Y312" s="29">
        <f t="shared" si="134"/>
        <v>0.17412703245555561</v>
      </c>
      <c r="Z312" s="58">
        <f t="shared" si="135"/>
        <v>0.161481677738889</v>
      </c>
      <c r="AA312" s="23"/>
      <c r="AB312" s="40">
        <f t="shared" si="120"/>
        <v>0.60391953674610566</v>
      </c>
      <c r="AC312" s="40">
        <f t="shared" si="128"/>
        <v>-12.43</v>
      </c>
      <c r="AD312" s="40"/>
      <c r="AE312" s="40"/>
    </row>
    <row r="313" spans="1:31" ht="15">
      <c r="A313" s="7">
        <v>1189000</v>
      </c>
      <c r="B313" s="7">
        <f t="shared" si="121"/>
        <v>-1189</v>
      </c>
      <c r="C313" s="6">
        <v>0.26390476000000002</v>
      </c>
      <c r="E313" s="8"/>
      <c r="F313" s="25">
        <f t="shared" si="123"/>
        <v>-1026.3026359811161</v>
      </c>
      <c r="G313" s="25">
        <f t="shared" si="124"/>
        <v>-1025.529273504435</v>
      </c>
      <c r="H313" s="26">
        <f t="shared" si="129"/>
        <v>1.1480242935</v>
      </c>
      <c r="I313" s="26">
        <f t="shared" si="130"/>
        <v>1.1517147065</v>
      </c>
      <c r="J313" s="29">
        <f t="shared" si="137"/>
        <v>1.1857552110555554</v>
      </c>
      <c r="K313" s="29">
        <f t="shared" si="132"/>
        <v>3.4040504555555406E-2</v>
      </c>
      <c r="L313" s="58">
        <f t="shared" si="133"/>
        <v>3.7730917555555354E-2</v>
      </c>
      <c r="M313" s="23"/>
      <c r="N313" s="40">
        <f t="shared" si="119"/>
        <v>0.55724183716174946</v>
      </c>
      <c r="O313" s="40">
        <f t="shared" si="125"/>
        <v>-5.5629999999999997</v>
      </c>
      <c r="P313" s="44"/>
      <c r="Q313" s="40"/>
      <c r="R313" s="23"/>
      <c r="T313" s="25">
        <f t="shared" si="126"/>
        <v>-65.786439943255033</v>
      </c>
      <c r="U313" s="25">
        <f t="shared" si="127"/>
        <v>-63.466352513211916</v>
      </c>
      <c r="V313" s="26">
        <f t="shared" si="122"/>
        <v>0.68047621324999996</v>
      </c>
      <c r="W313" s="26">
        <f t="shared" si="131"/>
        <v>0.83478217501666663</v>
      </c>
      <c r="X313" s="29">
        <f t="shared" si="136"/>
        <v>1.0181371827666668</v>
      </c>
      <c r="Y313" s="29">
        <f t="shared" si="134"/>
        <v>0.18335500775000013</v>
      </c>
      <c r="Z313" s="58">
        <f t="shared" si="135"/>
        <v>0.3376609695166668</v>
      </c>
      <c r="AA313" s="23"/>
      <c r="AB313" s="40">
        <f t="shared" si="120"/>
        <v>-4.9701631081951386E-2</v>
      </c>
      <c r="AC313" s="40">
        <f t="shared" si="128"/>
        <v>-12.43</v>
      </c>
      <c r="AD313" s="40"/>
      <c r="AE313" s="40"/>
    </row>
    <row r="314" spans="1:31" ht="15">
      <c r="A314" s="7">
        <v>1188000</v>
      </c>
      <c r="B314" s="7">
        <f t="shared" si="121"/>
        <v>-1188</v>
      </c>
      <c r="C314" s="6">
        <v>0.26492882699999998</v>
      </c>
      <c r="E314" s="8"/>
      <c r="F314" s="25">
        <f t="shared" si="123"/>
        <v>-1024.7559110277541</v>
      </c>
      <c r="G314" s="25">
        <f t="shared" si="124"/>
        <v>-1023.9825485510729</v>
      </c>
      <c r="H314" s="26">
        <f t="shared" si="129"/>
        <v>1.0191707729999999</v>
      </c>
      <c r="I314" s="26">
        <f t="shared" si="130"/>
        <v>1.0666234421666665</v>
      </c>
      <c r="J314" s="29">
        <f t="shared" si="137"/>
        <v>1.1931376895000001</v>
      </c>
      <c r="K314" s="29">
        <f t="shared" si="132"/>
        <v>0.12651424733333361</v>
      </c>
      <c r="L314" s="58">
        <f t="shared" si="133"/>
        <v>0.17396691650000018</v>
      </c>
      <c r="M314" s="23"/>
      <c r="N314" s="40">
        <f t="shared" si="119"/>
        <v>-0.10686683850130735</v>
      </c>
      <c r="O314" s="40">
        <f t="shared" si="125"/>
        <v>-5.5629999999999997</v>
      </c>
      <c r="P314" s="44"/>
      <c r="Q314" s="40"/>
      <c r="R314" s="23"/>
      <c r="T314" s="25">
        <f t="shared" si="126"/>
        <v>-61.146265083168885</v>
      </c>
      <c r="U314" s="25">
        <f t="shared" si="127"/>
        <v>-58.826177653125768</v>
      </c>
      <c r="V314" s="26">
        <f t="shared" si="122"/>
        <v>0.93317791179999998</v>
      </c>
      <c r="W314" s="26">
        <f t="shared" si="131"/>
        <v>0.96232683548333331</v>
      </c>
      <c r="X314" s="29">
        <f t="shared" si="136"/>
        <v>0.94884852794444463</v>
      </c>
      <c r="Y314" s="29">
        <f t="shared" si="134"/>
        <v>-1.3478307538888679E-2</v>
      </c>
      <c r="Z314" s="58">
        <f t="shared" si="135"/>
        <v>1.5670616144444649E-2</v>
      </c>
      <c r="AA314" s="23"/>
      <c r="AB314" s="40">
        <f t="shared" si="120"/>
        <v>-0.68006685335466222</v>
      </c>
      <c r="AC314" s="40">
        <f t="shared" si="128"/>
        <v>-12.43</v>
      </c>
      <c r="AD314" s="40"/>
      <c r="AE314" s="40"/>
    </row>
    <row r="315" spans="1:31" ht="15">
      <c r="A315" s="7">
        <v>1187000</v>
      </c>
      <c r="B315" s="7">
        <f t="shared" si="121"/>
        <v>-1187</v>
      </c>
      <c r="C315" s="6">
        <v>0.25727009299999998</v>
      </c>
      <c r="E315" s="8"/>
      <c r="F315" s="25">
        <f t="shared" si="123"/>
        <v>-1023.2091860743921</v>
      </c>
      <c r="G315" s="25">
        <f t="shared" si="124"/>
        <v>-1022.4358235977109</v>
      </c>
      <c r="H315" s="26">
        <f t="shared" si="129"/>
        <v>1.03267526</v>
      </c>
      <c r="I315" s="26">
        <f t="shared" si="130"/>
        <v>1.035106971</v>
      </c>
      <c r="J315" s="29">
        <f t="shared" si="137"/>
        <v>1.1506636155000001</v>
      </c>
      <c r="K315" s="29">
        <f t="shared" si="132"/>
        <v>0.11555664450000003</v>
      </c>
      <c r="L315" s="58">
        <f t="shared" si="133"/>
        <v>0.11798835550000009</v>
      </c>
      <c r="M315" s="23"/>
      <c r="N315" s="40">
        <f t="shared" si="119"/>
        <v>-0.7209713327369438</v>
      </c>
      <c r="O315" s="40">
        <f t="shared" si="125"/>
        <v>-5.5629999999999997</v>
      </c>
      <c r="P315" s="44"/>
      <c r="Q315" s="40"/>
      <c r="R315" s="23"/>
      <c r="T315" s="25">
        <f t="shared" si="126"/>
        <v>-56.506090223082737</v>
      </c>
      <c r="U315" s="25">
        <f t="shared" si="127"/>
        <v>-54.18600279303962</v>
      </c>
      <c r="V315" s="26">
        <f t="shared" si="122"/>
        <v>1.2733263814</v>
      </c>
      <c r="W315" s="26">
        <f t="shared" si="131"/>
        <v>1.2010221310666667</v>
      </c>
      <c r="X315" s="29">
        <f t="shared" si="136"/>
        <v>0.9213518357499999</v>
      </c>
      <c r="Y315" s="29">
        <f t="shared" si="134"/>
        <v>-0.27967029531666676</v>
      </c>
      <c r="Z315" s="58">
        <f t="shared" si="135"/>
        <v>-0.35197454565000008</v>
      </c>
      <c r="AA315" s="23"/>
      <c r="AB315" s="40">
        <f t="shared" si="120"/>
        <v>-0.9922212368415434</v>
      </c>
      <c r="AC315" s="40">
        <f t="shared" si="128"/>
        <v>-12.43</v>
      </c>
      <c r="AD315" s="40"/>
      <c r="AE315" s="40"/>
    </row>
    <row r="316" spans="1:31" ht="15">
      <c r="A316" s="7">
        <v>1186000</v>
      </c>
      <c r="B316" s="7">
        <f t="shared" si="121"/>
        <v>-1186</v>
      </c>
      <c r="C316" s="6">
        <v>0.22675007999999999</v>
      </c>
      <c r="E316" s="8"/>
      <c r="F316" s="25">
        <f t="shared" si="123"/>
        <v>-1021.66246112103</v>
      </c>
      <c r="G316" s="25">
        <f t="shared" si="124"/>
        <v>-1020.8890986443488</v>
      </c>
      <c r="H316" s="26">
        <f t="shared" si="129"/>
        <v>1.05347488</v>
      </c>
      <c r="I316" s="26">
        <f t="shared" si="130"/>
        <v>1.0767260910000001</v>
      </c>
      <c r="J316" s="29">
        <f t="shared" si="137"/>
        <v>1.0938495761666667</v>
      </c>
      <c r="K316" s="29">
        <f t="shared" si="132"/>
        <v>1.7123485166666619E-2</v>
      </c>
      <c r="L316" s="58">
        <f t="shared" si="133"/>
        <v>4.0374696166666668E-2</v>
      </c>
      <c r="M316" s="23"/>
      <c r="N316" s="40">
        <f t="shared" si="119"/>
        <v>-0.99772532768114952</v>
      </c>
      <c r="O316" s="40">
        <f t="shared" si="125"/>
        <v>-5.5629999999999997</v>
      </c>
      <c r="P316" s="44"/>
      <c r="Q316" s="40"/>
      <c r="R316" s="23"/>
      <c r="T316" s="25">
        <f t="shared" si="126"/>
        <v>-51.865915362996589</v>
      </c>
      <c r="U316" s="25">
        <f t="shared" si="127"/>
        <v>-49.545827932953472</v>
      </c>
      <c r="V316" s="26">
        <f t="shared" si="122"/>
        <v>1.3965621000000001</v>
      </c>
      <c r="W316" s="26">
        <f t="shared" si="131"/>
        <v>1.1594671844666669</v>
      </c>
      <c r="X316" s="29">
        <f t="shared" si="136"/>
        <v>0.89291633797222225</v>
      </c>
      <c r="Y316" s="29">
        <f t="shared" si="134"/>
        <v>-0.2665508464944446</v>
      </c>
      <c r="Z316" s="58">
        <f t="shared" si="135"/>
        <v>-0.50364576202777789</v>
      </c>
      <c r="AA316" s="23"/>
      <c r="AB316" s="40">
        <f t="shared" si="120"/>
        <v>-0.84010427629954432</v>
      </c>
      <c r="AC316" s="40">
        <f t="shared" si="128"/>
        <v>-12.43</v>
      </c>
      <c r="AD316" s="40"/>
      <c r="AE316" s="40"/>
    </row>
    <row r="317" spans="1:31" ht="15">
      <c r="A317" s="7">
        <v>1185000</v>
      </c>
      <c r="B317" s="7">
        <f t="shared" si="121"/>
        <v>-1185</v>
      </c>
      <c r="C317" s="6">
        <v>0.200560987</v>
      </c>
      <c r="E317" s="8"/>
      <c r="F317" s="25">
        <f t="shared" si="123"/>
        <v>-1020.1157361676679</v>
      </c>
      <c r="G317" s="25">
        <f t="shared" si="124"/>
        <v>-1019.3423736909867</v>
      </c>
      <c r="H317" s="26">
        <f t="shared" si="129"/>
        <v>1.1440281329999999</v>
      </c>
      <c r="I317" s="26">
        <f t="shared" si="130"/>
        <v>1.1211728086666666</v>
      </c>
      <c r="J317" s="29">
        <f t="shared" si="137"/>
        <v>1.0613210872777779</v>
      </c>
      <c r="K317" s="29">
        <f t="shared" si="132"/>
        <v>-5.9851721388888723E-2</v>
      </c>
      <c r="L317" s="58">
        <f t="shared" si="133"/>
        <v>-8.2707045722222094E-2</v>
      </c>
      <c r="M317" s="23"/>
      <c r="N317" s="40">
        <f t="shared" si="119"/>
        <v>-0.80763255332148176</v>
      </c>
      <c r="O317" s="40">
        <f t="shared" si="125"/>
        <v>-5.5629999999999997</v>
      </c>
      <c r="P317" s="44"/>
      <c r="Q317" s="40"/>
      <c r="R317" s="23"/>
      <c r="T317" s="25">
        <f t="shared" si="126"/>
        <v>-47.22574050291044</v>
      </c>
      <c r="U317" s="25">
        <f t="shared" si="127"/>
        <v>-44.905653072867324</v>
      </c>
      <c r="V317" s="26">
        <f t="shared" si="122"/>
        <v>0.808513072</v>
      </c>
      <c r="W317" s="26">
        <f t="shared" si="131"/>
        <v>0.91005190973333328</v>
      </c>
      <c r="X317" s="29">
        <f t="shared" si="136"/>
        <v>0.86561673500000003</v>
      </c>
      <c r="Y317" s="29">
        <f t="shared" si="134"/>
        <v>-4.4435174733333249E-2</v>
      </c>
      <c r="Z317" s="58">
        <f t="shared" si="135"/>
        <v>5.7103663000000027E-2</v>
      </c>
      <c r="AA317" s="23"/>
      <c r="AB317" s="40">
        <f t="shared" si="120"/>
        <v>-0.29489318815796833</v>
      </c>
      <c r="AC317" s="40">
        <f t="shared" si="128"/>
        <v>-12.43</v>
      </c>
      <c r="AD317" s="40"/>
      <c r="AE317" s="40"/>
    </row>
    <row r="318" spans="1:31" ht="15">
      <c r="A318" s="7">
        <v>1184000</v>
      </c>
      <c r="B318" s="7">
        <f t="shared" si="121"/>
        <v>-1184</v>
      </c>
      <c r="C318" s="6">
        <v>0.22544985300000001</v>
      </c>
      <c r="E318" s="8"/>
      <c r="F318" s="25">
        <f t="shared" si="123"/>
        <v>-1018.5690112143059</v>
      </c>
      <c r="G318" s="25">
        <f t="shared" si="124"/>
        <v>-1017.7956487376247</v>
      </c>
      <c r="H318" s="26">
        <f t="shared" si="129"/>
        <v>1.166015413</v>
      </c>
      <c r="I318" s="26">
        <f t="shared" si="130"/>
        <v>1.1080034043333333</v>
      </c>
      <c r="J318" s="29">
        <f t="shared" si="137"/>
        <v>1.0380270679999999</v>
      </c>
      <c r="K318" s="29">
        <f t="shared" si="132"/>
        <v>-6.9976336333333444E-2</v>
      </c>
      <c r="L318" s="58">
        <f t="shared" si="133"/>
        <v>-0.12798834500000011</v>
      </c>
      <c r="M318" s="23"/>
      <c r="N318" s="40">
        <f t="shared" si="119"/>
        <v>-0.2396395314266403</v>
      </c>
      <c r="O318" s="40">
        <f t="shared" si="125"/>
        <v>-5.5629999999999997</v>
      </c>
      <c r="P318" s="44"/>
      <c r="Q318" s="40"/>
      <c r="R318" s="23"/>
      <c r="T318" s="25">
        <f t="shared" si="126"/>
        <v>-42.585565642824292</v>
      </c>
      <c r="U318" s="25">
        <f t="shared" si="127"/>
        <v>-40.265478212781176</v>
      </c>
      <c r="V318" s="26">
        <f t="shared" si="122"/>
        <v>0.52508055720000002</v>
      </c>
      <c r="W318" s="26">
        <f t="shared" si="131"/>
        <v>0.68498633090000005</v>
      </c>
      <c r="X318" s="29">
        <f t="shared" si="136"/>
        <v>0.882623954838889</v>
      </c>
      <c r="Y318" s="29">
        <f t="shared" si="134"/>
        <v>0.19763762393888895</v>
      </c>
      <c r="Z318" s="58">
        <f t="shared" si="135"/>
        <v>0.35754339763888898</v>
      </c>
      <c r="AA318" s="23"/>
      <c r="AB318" s="40">
        <f t="shared" si="120"/>
        <v>0.38830170009544135</v>
      </c>
      <c r="AC318" s="40">
        <f t="shared" si="128"/>
        <v>-12.43</v>
      </c>
      <c r="AD318" s="40"/>
      <c r="AE318" s="40"/>
    </row>
    <row r="319" spans="1:31" ht="15">
      <c r="A319" s="7">
        <v>1183000</v>
      </c>
      <c r="B319" s="7">
        <f t="shared" si="121"/>
        <v>-1183</v>
      </c>
      <c r="C319" s="6">
        <v>0.35499544</v>
      </c>
      <c r="E319" s="8"/>
      <c r="F319" s="25">
        <f t="shared" si="123"/>
        <v>-1017.0222862609438</v>
      </c>
      <c r="G319" s="25">
        <f t="shared" si="124"/>
        <v>-1016.2489237842626</v>
      </c>
      <c r="H319" s="26">
        <f t="shared" si="129"/>
        <v>1.013966667</v>
      </c>
      <c r="I319" s="26">
        <f t="shared" si="130"/>
        <v>1.0531079310000002</v>
      </c>
      <c r="J319" s="29">
        <f t="shared" si="137"/>
        <v>1.0168966813333333</v>
      </c>
      <c r="K319" s="29">
        <f t="shared" si="132"/>
        <v>-3.6211249666666889E-2</v>
      </c>
      <c r="L319" s="58">
        <f t="shared" si="133"/>
        <v>2.9300143333332862E-3</v>
      </c>
      <c r="M319" s="23"/>
      <c r="N319" s="40">
        <f t="shared" si="119"/>
        <v>0.44048349051946756</v>
      </c>
      <c r="O319" s="40">
        <f t="shared" si="125"/>
        <v>-5.5629999999999997</v>
      </c>
      <c r="P319" s="44"/>
      <c r="Q319" s="40"/>
      <c r="R319" s="23"/>
      <c r="T319" s="25">
        <f t="shared" si="126"/>
        <v>-37.945390782738144</v>
      </c>
      <c r="U319" s="25">
        <f t="shared" si="127"/>
        <v>-35.625303352695028</v>
      </c>
      <c r="V319" s="26">
        <f t="shared" si="122"/>
        <v>0.72136536349999991</v>
      </c>
      <c r="W319" s="26">
        <f t="shared" si="131"/>
        <v>0.68449965443333338</v>
      </c>
      <c r="X319" s="29">
        <f t="shared" si="136"/>
        <v>0.87187227339444451</v>
      </c>
      <c r="Y319" s="29">
        <f t="shared" si="134"/>
        <v>0.18737261896111113</v>
      </c>
      <c r="Z319" s="58">
        <f t="shared" si="135"/>
        <v>0.1505069098944446</v>
      </c>
      <c r="AA319" s="23"/>
      <c r="AB319" s="40">
        <f t="shared" si="120"/>
        <v>0.88980590738149912</v>
      </c>
      <c r="AC319" s="40">
        <f t="shared" si="128"/>
        <v>-12.43</v>
      </c>
      <c r="AD319" s="40"/>
      <c r="AE319" s="40"/>
    </row>
    <row r="320" spans="1:31" ht="15">
      <c r="A320" s="7">
        <v>1182000</v>
      </c>
      <c r="B320" s="7">
        <f t="shared" si="121"/>
        <v>-1182</v>
      </c>
      <c r="C320" s="6">
        <v>0.51216647999999998</v>
      </c>
      <c r="E320" s="8"/>
      <c r="F320" s="25">
        <f t="shared" si="123"/>
        <v>-1015.4755613075818</v>
      </c>
      <c r="G320" s="25">
        <f t="shared" si="124"/>
        <v>-1014.7021988309006</v>
      </c>
      <c r="H320" s="26">
        <f t="shared" si="129"/>
        <v>0.97934171299999995</v>
      </c>
      <c r="I320" s="26">
        <f t="shared" si="130"/>
        <v>0.99616701099999994</v>
      </c>
      <c r="J320" s="29">
        <f t="shared" si="137"/>
        <v>1.0111309650555558</v>
      </c>
      <c r="K320" s="29">
        <f t="shared" si="132"/>
        <v>1.4963954055555839E-2</v>
      </c>
      <c r="L320" s="58">
        <f t="shared" si="133"/>
        <v>3.1789252055555828E-2</v>
      </c>
      <c r="M320" s="23"/>
      <c r="N320" s="40">
        <f t="shared" si="119"/>
        <v>0.91449939182279494</v>
      </c>
      <c r="O320" s="40">
        <f t="shared" si="125"/>
        <v>-5.5629999999999997</v>
      </c>
      <c r="P320" s="44"/>
      <c r="Q320" s="40"/>
      <c r="R320" s="23"/>
      <c r="T320" s="25">
        <f t="shared" si="126"/>
        <v>-33.305215922651996</v>
      </c>
      <c r="U320" s="25">
        <f t="shared" si="127"/>
        <v>-30.985128492608879</v>
      </c>
      <c r="V320" s="26">
        <f t="shared" si="122"/>
        <v>0.80705304259999999</v>
      </c>
      <c r="W320" s="26">
        <f t="shared" si="131"/>
        <v>0.72447145978333338</v>
      </c>
      <c r="X320" s="29">
        <f t="shared" si="136"/>
        <v>0.82520022176666663</v>
      </c>
      <c r="Y320" s="29">
        <f t="shared" si="134"/>
        <v>0.10072876198333325</v>
      </c>
      <c r="Z320" s="58">
        <f t="shared" si="135"/>
        <v>1.8147179166666638E-2</v>
      </c>
      <c r="AA320" s="23"/>
      <c r="AB320" s="40">
        <f t="shared" si="120"/>
        <v>0.97496004151263249</v>
      </c>
      <c r="AC320" s="40">
        <f t="shared" si="128"/>
        <v>-12.43</v>
      </c>
      <c r="AD320" s="40"/>
      <c r="AE320" s="40"/>
    </row>
    <row r="321" spans="1:31" ht="15">
      <c r="A321" s="7">
        <v>1181000</v>
      </c>
      <c r="B321" s="7">
        <f t="shared" si="121"/>
        <v>-1181</v>
      </c>
      <c r="C321" s="6">
        <v>0.54401450699999998</v>
      </c>
      <c r="E321" s="8"/>
      <c r="F321" s="25">
        <f t="shared" si="123"/>
        <v>-1013.9288363542197</v>
      </c>
      <c r="G321" s="25">
        <f t="shared" si="124"/>
        <v>-1013.1554738775385</v>
      </c>
      <c r="H321" s="26">
        <f t="shared" si="129"/>
        <v>0.99519265300000004</v>
      </c>
      <c r="I321" s="26">
        <f t="shared" si="130"/>
        <v>0.97097082866666662</v>
      </c>
      <c r="J321" s="29">
        <f t="shared" si="137"/>
        <v>0.99907243316666694</v>
      </c>
      <c r="K321" s="29">
        <f t="shared" si="132"/>
        <v>2.8101604500000321E-2</v>
      </c>
      <c r="L321" s="58">
        <f t="shared" si="133"/>
        <v>3.8797801666669018E-3</v>
      </c>
      <c r="M321" s="23"/>
      <c r="N321" s="40">
        <f t="shared" si="119"/>
        <v>0.96061086416357322</v>
      </c>
      <c r="O321" s="40">
        <f t="shared" si="125"/>
        <v>-5.5629999999999997</v>
      </c>
      <c r="P321" s="44"/>
      <c r="Q321" s="40"/>
      <c r="R321" s="23"/>
      <c r="T321" s="25">
        <f t="shared" si="126"/>
        <v>-28.665041062565848</v>
      </c>
      <c r="U321" s="25">
        <f t="shared" si="127"/>
        <v>-26.344953632522731</v>
      </c>
      <c r="V321" s="26">
        <f t="shared" si="122"/>
        <v>0.64499597325000002</v>
      </c>
      <c r="W321" s="26">
        <f t="shared" si="131"/>
        <v>0.76186340255000007</v>
      </c>
      <c r="X321" s="29">
        <f t="shared" si="136"/>
        <v>0.77992133983333334</v>
      </c>
      <c r="Y321" s="29">
        <f t="shared" si="134"/>
        <v>1.805793728333327E-2</v>
      </c>
      <c r="Z321" s="58">
        <f t="shared" si="135"/>
        <v>0.13492536658333332</v>
      </c>
      <c r="AA321" s="23"/>
      <c r="AB321" s="40">
        <f t="shared" si="120"/>
        <v>0.60391953674610055</v>
      </c>
      <c r="AC321" s="40">
        <f t="shared" si="128"/>
        <v>-12.43</v>
      </c>
      <c r="AD321" s="40"/>
      <c r="AE321" s="40"/>
    </row>
    <row r="322" spans="1:31" ht="15">
      <c r="A322" s="7">
        <v>1180000</v>
      </c>
      <c r="B322" s="7">
        <f t="shared" si="121"/>
        <v>-1180</v>
      </c>
      <c r="C322" s="6">
        <v>0.64669665300000001</v>
      </c>
      <c r="E322" s="8"/>
      <c r="F322" s="25">
        <f t="shared" si="123"/>
        <v>-1012.3821114008576</v>
      </c>
      <c r="G322" s="25">
        <f t="shared" si="124"/>
        <v>-1011.6087489241764</v>
      </c>
      <c r="H322" s="26">
        <f t="shared" si="129"/>
        <v>0.93837812000000009</v>
      </c>
      <c r="I322" s="26">
        <f t="shared" si="130"/>
        <v>0.92085602200000005</v>
      </c>
      <c r="J322" s="29">
        <f t="shared" si="137"/>
        <v>0.99975466950000014</v>
      </c>
      <c r="K322" s="29">
        <f t="shared" si="132"/>
        <v>7.8898647500000085E-2</v>
      </c>
      <c r="L322" s="58">
        <f t="shared" si="133"/>
        <v>6.1376549500000044E-2</v>
      </c>
      <c r="M322" s="23"/>
      <c r="N322" s="40">
        <f t="shared" ref="N322:N385" si="138" xml:space="preserve"> SIN((2*PI()*(G322+O322)/13.9205245802584) + 2.989911921)</f>
        <v>0.55724183716162579</v>
      </c>
      <c r="O322" s="40">
        <f t="shared" si="125"/>
        <v>-5.5629999999999997</v>
      </c>
      <c r="P322" s="44"/>
      <c r="Q322" s="40"/>
      <c r="R322" s="23"/>
      <c r="T322" s="25">
        <f t="shared" si="126"/>
        <v>-24.0248662024797</v>
      </c>
      <c r="U322" s="25">
        <f t="shared" si="127"/>
        <v>-21.704778772436583</v>
      </c>
      <c r="V322" s="26">
        <f t="shared" si="122"/>
        <v>0.83354119179999997</v>
      </c>
      <c r="W322" s="26">
        <f t="shared" si="131"/>
        <v>0.7716499812833334</v>
      </c>
      <c r="X322" s="29">
        <f t="shared" si="136"/>
        <v>0.79035560649999992</v>
      </c>
      <c r="Y322" s="29">
        <f t="shared" si="134"/>
        <v>1.8705625216666522E-2</v>
      </c>
      <c r="Z322" s="58">
        <f t="shared" si="135"/>
        <v>-4.3185585300000051E-2</v>
      </c>
      <c r="AA322" s="23"/>
      <c r="AB322" s="40">
        <f t="shared" ref="AB322:AB327" si="139" xml:space="preserve"> SIN((2*PI()*(U322+AC322)/41.7615737407753) + 2.043834879)</f>
        <v>-4.970163108195691E-2</v>
      </c>
      <c r="AC322" s="40">
        <f t="shared" si="128"/>
        <v>-12.43</v>
      </c>
      <c r="AD322" s="40"/>
      <c r="AE322" s="40"/>
    </row>
    <row r="323" spans="1:31" ht="15">
      <c r="A323" s="7">
        <v>1179000</v>
      </c>
      <c r="B323" s="7">
        <f t="shared" ref="B323:B386" si="140">-A323/1000</f>
        <v>-1179</v>
      </c>
      <c r="C323" s="6">
        <v>0.59202980000000005</v>
      </c>
      <c r="E323" s="8"/>
      <c r="F323" s="25">
        <f t="shared" si="123"/>
        <v>-1010.8353864474956</v>
      </c>
      <c r="G323" s="25">
        <f t="shared" si="124"/>
        <v>-1010.0620239708144</v>
      </c>
      <c r="H323" s="26">
        <f t="shared" si="129"/>
        <v>0.82899729300000002</v>
      </c>
      <c r="I323" s="26">
        <f t="shared" si="130"/>
        <v>0.91605307550000015</v>
      </c>
      <c r="J323" s="29">
        <f t="shared" si="137"/>
        <v>0.97275031394444456</v>
      </c>
      <c r="K323" s="29">
        <f t="shared" si="132"/>
        <v>5.6697238444444409E-2</v>
      </c>
      <c r="L323" s="58">
        <f t="shared" si="133"/>
        <v>0.14375302094444453</v>
      </c>
      <c r="M323" s="23"/>
      <c r="N323" s="40">
        <f t="shared" si="138"/>
        <v>-0.10686683850139894</v>
      </c>
      <c r="O323" s="40">
        <f t="shared" si="125"/>
        <v>-5.5629999999999997</v>
      </c>
      <c r="P323" s="44"/>
      <c r="Q323" s="40"/>
      <c r="R323" s="23"/>
      <c r="T323" s="25">
        <f t="shared" si="126"/>
        <v>-19.384691342393552</v>
      </c>
      <c r="U323" s="54">
        <f t="shared" si="127"/>
        <v>-17.064603912350435</v>
      </c>
      <c r="V323" s="26">
        <f t="shared" si="122"/>
        <v>0.83641277879999998</v>
      </c>
      <c r="W323" s="26">
        <f t="shared" si="131"/>
        <v>0.84107729578333323</v>
      </c>
      <c r="X323" s="29">
        <f t="shared" si="136"/>
        <v>0.84312443347777777</v>
      </c>
      <c r="Y323" s="29">
        <f t="shared" si="134"/>
        <v>2.0471376944445341E-3</v>
      </c>
      <c r="Z323" s="58">
        <f t="shared" si="135"/>
        <v>6.7116546777777897E-3</v>
      </c>
      <c r="AA323" s="23"/>
      <c r="AB323" s="40">
        <f t="shared" si="139"/>
        <v>-0.68006685335466632</v>
      </c>
      <c r="AC323" s="40">
        <f t="shared" si="128"/>
        <v>-12.43</v>
      </c>
      <c r="AD323" s="40"/>
      <c r="AE323" s="40"/>
    </row>
    <row r="324" spans="1:31" ht="15">
      <c r="A324" s="7">
        <v>1178000</v>
      </c>
      <c r="B324" s="7">
        <f t="shared" si="140"/>
        <v>-1178</v>
      </c>
      <c r="C324" s="6">
        <v>0.62762664000000001</v>
      </c>
      <c r="E324" s="8"/>
      <c r="F324" s="25">
        <f t="shared" ref="F324:F387" si="141">F323 + 1.54672495336205</f>
        <v>-1009.2886614941335</v>
      </c>
      <c r="G324" s="25">
        <f t="shared" ref="G324:G387" si="142">G323 + 1.54672495336205</f>
        <v>-1008.5152990174523</v>
      </c>
      <c r="H324" s="26">
        <f t="shared" si="129"/>
        <v>0.98078381349999999</v>
      </c>
      <c r="I324" s="26">
        <f t="shared" si="130"/>
        <v>0.91824306649999998</v>
      </c>
      <c r="J324" s="29">
        <f t="shared" si="137"/>
        <v>0.95240529166666676</v>
      </c>
      <c r="K324" s="29">
        <f t="shared" si="132"/>
        <v>3.4162225166666782E-2</v>
      </c>
      <c r="L324" s="58">
        <f t="shared" si="133"/>
        <v>-2.8378521833333226E-2</v>
      </c>
      <c r="M324" s="23"/>
      <c r="N324" s="40">
        <f t="shared" si="138"/>
        <v>-0.72097133273700764</v>
      </c>
      <c r="O324" s="40">
        <f t="shared" ref="O324:O387" si="143">O323</f>
        <v>-5.5629999999999997</v>
      </c>
      <c r="P324" s="44"/>
      <c r="Q324" s="40"/>
      <c r="R324" s="23"/>
      <c r="T324" s="25">
        <f t="shared" ref="T324:T335" si="144">T323 + 4.64017486008615</f>
        <v>-14.744516482307402</v>
      </c>
      <c r="U324" s="25">
        <f t="shared" ref="U324:U335" si="145">U323 + 4.64017486008615</f>
        <v>-12.424429052264285</v>
      </c>
      <c r="V324" s="26">
        <f t="shared" si="122"/>
        <v>0.85327791674999998</v>
      </c>
      <c r="W324" s="29"/>
      <c r="X324" s="29"/>
      <c r="Y324" s="29"/>
      <c r="Z324" s="20"/>
      <c r="AA324" s="23"/>
      <c r="AB324" s="40">
        <f t="shared" si="139"/>
        <v>-0.9922212368415444</v>
      </c>
      <c r="AC324" s="40">
        <f t="shared" ref="AC324:AC335" si="146">AC323</f>
        <v>-12.43</v>
      </c>
      <c r="AD324" s="40"/>
      <c r="AE324" s="40"/>
    </row>
    <row r="325" spans="1:31" ht="15">
      <c r="A325" s="7">
        <v>1177000</v>
      </c>
      <c r="B325" s="7">
        <f t="shared" si="140"/>
        <v>-1177</v>
      </c>
      <c r="C325" s="6">
        <v>0.68795143999999997</v>
      </c>
      <c r="E325" s="8"/>
      <c r="F325" s="25">
        <f t="shared" si="141"/>
        <v>-1007.7419365407715</v>
      </c>
      <c r="G325" s="25">
        <f t="shared" si="142"/>
        <v>-1006.9685740640903</v>
      </c>
      <c r="H325" s="26">
        <f t="shared" si="129"/>
        <v>0.94494809300000004</v>
      </c>
      <c r="I325" s="26">
        <f t="shared" si="130"/>
        <v>1.0253000555</v>
      </c>
      <c r="J325" s="29">
        <f t="shared" si="137"/>
        <v>0.94249758722222232</v>
      </c>
      <c r="K325" s="29">
        <f t="shared" si="132"/>
        <v>-8.2802468277777708E-2</v>
      </c>
      <c r="L325" s="58">
        <f t="shared" si="133"/>
        <v>-2.4505057777777228E-3</v>
      </c>
      <c r="M325" s="23"/>
      <c r="N325" s="40">
        <f t="shared" si="138"/>
        <v>-0.99772532768115185</v>
      </c>
      <c r="O325" s="40">
        <f t="shared" si="143"/>
        <v>-5.5629999999999997</v>
      </c>
      <c r="P325" s="44"/>
      <c r="Q325" s="40"/>
      <c r="R325" s="23"/>
      <c r="T325" s="25">
        <f t="shared" si="144"/>
        <v>-10.104341622221252</v>
      </c>
      <c r="U325" s="25">
        <f t="shared" si="145"/>
        <v>-7.7842541921781354</v>
      </c>
      <c r="V325" s="26">
        <f t="shared" si="122"/>
        <v>0.98905216259999995</v>
      </c>
      <c r="W325" s="29"/>
      <c r="X325" s="29"/>
      <c r="Y325" s="29"/>
      <c r="Z325" s="20"/>
      <c r="AA325" s="23"/>
      <c r="AB325" s="40">
        <f t="shared" si="139"/>
        <v>-0.84010427629954165</v>
      </c>
      <c r="AC325" s="40">
        <f t="shared" si="146"/>
        <v>-12.43</v>
      </c>
      <c r="AD325" s="40"/>
      <c r="AE325" s="40"/>
    </row>
    <row r="326" spans="1:31" ht="15">
      <c r="A326" s="7">
        <v>1176000</v>
      </c>
      <c r="B326" s="7">
        <f t="shared" si="140"/>
        <v>-1176</v>
      </c>
      <c r="C326" s="6">
        <v>0.77739188000000004</v>
      </c>
      <c r="E326" s="8"/>
      <c r="F326" s="25">
        <f t="shared" si="141"/>
        <v>-1006.1952115874094</v>
      </c>
      <c r="G326" s="25">
        <f t="shared" si="142"/>
        <v>-1005.4218491107282</v>
      </c>
      <c r="H326" s="26">
        <f t="shared" ref="H326:H389" si="147">AVERAGEIFS(VADM,KyrBP,"&gt;"&amp;F326,KyrBP,"&lt;="&amp;F327)</f>
        <v>1.1501682600000001</v>
      </c>
      <c r="I326" s="26">
        <f t="shared" si="130"/>
        <v>1.0060308553333333</v>
      </c>
      <c r="J326" s="29">
        <f t="shared" si="137"/>
        <v>0.93454885911111119</v>
      </c>
      <c r="K326" s="29">
        <f t="shared" si="132"/>
        <v>-7.1481996222222066E-2</v>
      </c>
      <c r="L326" s="58">
        <f t="shared" si="133"/>
        <v>-0.21561940088888887</v>
      </c>
      <c r="M326" s="23"/>
      <c r="N326" s="40">
        <f t="shared" si="138"/>
        <v>-0.80763255332139383</v>
      </c>
      <c r="O326" s="40">
        <f t="shared" si="143"/>
        <v>-5.5629999999999997</v>
      </c>
      <c r="P326" s="44"/>
      <c r="Q326" s="40"/>
      <c r="R326" s="23"/>
      <c r="T326" s="25">
        <f t="shared" si="144"/>
        <v>-5.4641667621351022</v>
      </c>
      <c r="U326" s="25">
        <f t="shared" si="145"/>
        <v>-3.1440793320919855</v>
      </c>
      <c r="V326" s="26">
        <f t="shared" si="122"/>
        <v>0.902421472</v>
      </c>
      <c r="W326" s="29"/>
      <c r="X326" s="29"/>
      <c r="Y326" s="29"/>
      <c r="Z326" s="20"/>
      <c r="AA326" s="23"/>
      <c r="AB326" s="40">
        <f t="shared" si="139"/>
        <v>-0.2948931881579635</v>
      </c>
      <c r="AC326" s="40">
        <f t="shared" si="146"/>
        <v>-12.43</v>
      </c>
      <c r="AD326" s="40"/>
      <c r="AE326" s="40"/>
    </row>
    <row r="327" spans="1:31" ht="15">
      <c r="A327" s="7">
        <v>1175000</v>
      </c>
      <c r="B327" s="7">
        <f t="shared" si="140"/>
        <v>-1175</v>
      </c>
      <c r="C327" s="6">
        <v>0.623141587</v>
      </c>
      <c r="E327" s="8"/>
      <c r="F327" s="25">
        <f t="shared" si="141"/>
        <v>-1004.6484866340473</v>
      </c>
      <c r="G327" s="25">
        <f t="shared" si="142"/>
        <v>-1003.8751241573661</v>
      </c>
      <c r="H327" s="26">
        <f t="shared" si="147"/>
        <v>0.92297621299999999</v>
      </c>
      <c r="I327" s="26">
        <f t="shared" si="130"/>
        <v>0.96800197983333336</v>
      </c>
      <c r="J327" s="29">
        <f t="shared" si="137"/>
        <v>0.92215629611111105</v>
      </c>
      <c r="K327" s="29">
        <f t="shared" si="132"/>
        <v>-4.5845683722222308E-2</v>
      </c>
      <c r="L327" s="58">
        <f t="shared" si="133"/>
        <v>-8.1991688888893854E-4</v>
      </c>
      <c r="M327" s="23"/>
      <c r="N327" s="40">
        <f t="shared" si="138"/>
        <v>-0.23963953142655087</v>
      </c>
      <c r="O327" s="40">
        <f t="shared" si="143"/>
        <v>-5.5629999999999997</v>
      </c>
      <c r="P327" s="44"/>
      <c r="Q327" s="40"/>
      <c r="R327" s="23"/>
      <c r="T327" s="25">
        <f t="shared" si="144"/>
        <v>-0.82399190204895234</v>
      </c>
      <c r="U327" s="25">
        <f t="shared" si="145"/>
        <v>1.4960955279941643</v>
      </c>
      <c r="V327" s="26">
        <f t="shared" si="122"/>
        <v>1</v>
      </c>
      <c r="W327" s="29"/>
      <c r="X327" s="29"/>
      <c r="Y327" s="29"/>
      <c r="Z327" s="20"/>
      <c r="AA327" s="23"/>
      <c r="AB327" s="40">
        <f t="shared" si="139"/>
        <v>0.38830170009544746</v>
      </c>
      <c r="AC327" s="40">
        <f t="shared" si="146"/>
        <v>-12.43</v>
      </c>
    </row>
    <row r="328" spans="1:31" ht="15">
      <c r="A328" s="7">
        <v>1174000</v>
      </c>
      <c r="B328" s="7">
        <f t="shared" si="140"/>
        <v>-1174</v>
      </c>
      <c r="C328" s="6">
        <v>0.56387586700000003</v>
      </c>
      <c r="E328" s="8"/>
      <c r="F328" s="25">
        <f t="shared" si="141"/>
        <v>-1003.1017616806853</v>
      </c>
      <c r="G328" s="25">
        <f t="shared" si="142"/>
        <v>-1002.3283992040041</v>
      </c>
      <c r="H328" s="26">
        <f t="shared" si="147"/>
        <v>0.83086146650000003</v>
      </c>
      <c r="I328" s="26">
        <f t="shared" ref="I328:I391" si="148">AVERAGE(H327:H329)</f>
        <v>0.88133668416666666</v>
      </c>
      <c r="J328" s="29">
        <f t="shared" si="137"/>
        <v>0.92074099244444463</v>
      </c>
      <c r="K328" s="29">
        <f t="shared" si="132"/>
        <v>3.9404308277777966E-2</v>
      </c>
      <c r="L328" s="58">
        <f t="shared" si="133"/>
        <v>8.9879525944444594E-2</v>
      </c>
      <c r="M328" s="23"/>
      <c r="N328" s="40">
        <f t="shared" si="138"/>
        <v>0.44048349051955027</v>
      </c>
      <c r="O328" s="40">
        <f t="shared" si="143"/>
        <v>-5.5629999999999997</v>
      </c>
      <c r="P328" s="44"/>
      <c r="Q328" s="40"/>
      <c r="R328" s="23"/>
      <c r="T328" s="25">
        <f t="shared" si="144"/>
        <v>3.8161829580371975</v>
      </c>
      <c r="U328" s="25">
        <f t="shared" si="145"/>
        <v>6.1362703880803142</v>
      </c>
      <c r="V328" s="26"/>
      <c r="W328" s="29"/>
      <c r="X328" s="29"/>
      <c r="Y328" s="29"/>
      <c r="Z328" s="20"/>
      <c r="AA328" s="23"/>
      <c r="AB328" s="40">
        <f t="shared" ref="AB328:AB335" si="149" xml:space="preserve"> SIN((2*PI()*(U328+AC328)/41.7615737407753) + 2.043834879)</f>
        <v>0.88980590738150211</v>
      </c>
      <c r="AC328" s="40">
        <f t="shared" si="146"/>
        <v>-12.43</v>
      </c>
    </row>
    <row r="329" spans="1:31" ht="15">
      <c r="A329" s="7">
        <v>1173000</v>
      </c>
      <c r="B329" s="7">
        <f t="shared" si="140"/>
        <v>-1173</v>
      </c>
      <c r="C329" s="6">
        <v>0.68347342700000002</v>
      </c>
      <c r="E329" s="8"/>
      <c r="F329" s="25">
        <f t="shared" si="141"/>
        <v>-1001.5550367273232</v>
      </c>
      <c r="G329" s="25">
        <f t="shared" si="142"/>
        <v>-1000.781674250642</v>
      </c>
      <c r="H329" s="26">
        <f t="shared" si="147"/>
        <v>0.89017237299999996</v>
      </c>
      <c r="I329" s="26">
        <f t="shared" si="148"/>
        <v>0.88156264649999994</v>
      </c>
      <c r="J329" s="29">
        <f t="shared" si="137"/>
        <v>0.88334918350000002</v>
      </c>
      <c r="K329" s="29">
        <f t="shared" si="132"/>
        <v>1.786537000000088E-3</v>
      </c>
      <c r="L329" s="58">
        <f t="shared" si="133"/>
        <v>-6.8231894999999376E-3</v>
      </c>
      <c r="M329" s="23"/>
      <c r="N329" s="40">
        <f t="shared" si="138"/>
        <v>0.91449939182280926</v>
      </c>
      <c r="O329" s="40">
        <f t="shared" si="143"/>
        <v>-5.5629999999999997</v>
      </c>
      <c r="P329" s="44"/>
      <c r="Q329" s="40"/>
      <c r="R329" s="23"/>
      <c r="T329" s="25">
        <f t="shared" si="144"/>
        <v>8.4563578181233474</v>
      </c>
      <c r="U329" s="25">
        <f t="shared" si="145"/>
        <v>10.776445248166464</v>
      </c>
      <c r="V329" s="26"/>
      <c r="AB329" s="40">
        <f t="shared" si="149"/>
        <v>0.97496004151263105</v>
      </c>
      <c r="AC329" s="40">
        <f t="shared" si="146"/>
        <v>-12.43</v>
      </c>
    </row>
    <row r="330" spans="1:31" ht="15">
      <c r="A330" s="7">
        <v>1172000</v>
      </c>
      <c r="B330" s="7">
        <f t="shared" si="140"/>
        <v>-1172</v>
      </c>
      <c r="C330" s="6">
        <v>0.69029256000000005</v>
      </c>
      <c r="E330" s="8"/>
      <c r="F330" s="25">
        <f t="shared" si="141"/>
        <v>-1000.0083117739612</v>
      </c>
      <c r="G330" s="25">
        <f t="shared" si="142"/>
        <v>-999.23494929727997</v>
      </c>
      <c r="H330" s="26">
        <f t="shared" si="147"/>
        <v>0.92365410000000003</v>
      </c>
      <c r="I330" s="26">
        <f t="shared" si="148"/>
        <v>0.88022384200000003</v>
      </c>
      <c r="J330" s="29">
        <f t="shared" si="137"/>
        <v>0.83892771238888875</v>
      </c>
      <c r="K330" s="29">
        <f t="shared" si="132"/>
        <v>-4.1296129611111287E-2</v>
      </c>
      <c r="L330" s="58">
        <f t="shared" si="133"/>
        <v>-8.4726387611111287E-2</v>
      </c>
      <c r="M330" s="23"/>
      <c r="N330" s="40">
        <f t="shared" si="138"/>
        <v>0.96061086416356345</v>
      </c>
      <c r="O330" s="40">
        <f t="shared" si="143"/>
        <v>-5.5629999999999997</v>
      </c>
      <c r="P330" s="44"/>
      <c r="Q330" s="40"/>
      <c r="R330" s="23"/>
      <c r="T330" s="25">
        <f t="shared" si="144"/>
        <v>13.096532678209497</v>
      </c>
      <c r="U330" s="25">
        <f t="shared" si="145"/>
        <v>15.416620108252614</v>
      </c>
      <c r="V330" s="26"/>
      <c r="AB330" s="40">
        <f t="shared" si="149"/>
        <v>0.603919536746095</v>
      </c>
      <c r="AC330" s="40">
        <f t="shared" si="146"/>
        <v>-12.43</v>
      </c>
    </row>
    <row r="331" spans="1:31" ht="15">
      <c r="A331" s="7">
        <v>1171000</v>
      </c>
      <c r="B331" s="7">
        <f t="shared" si="140"/>
        <v>-1171</v>
      </c>
      <c r="C331" s="6">
        <v>0.78681665300000003</v>
      </c>
      <c r="E331" s="8"/>
      <c r="F331" s="25">
        <f t="shared" si="141"/>
        <v>-998.46158682059911</v>
      </c>
      <c r="G331" s="25">
        <f t="shared" si="142"/>
        <v>-997.68822434391791</v>
      </c>
      <c r="H331" s="26">
        <f t="shared" si="147"/>
        <v>0.826845053</v>
      </c>
      <c r="I331" s="26">
        <f t="shared" si="148"/>
        <v>0.85558623766666664</v>
      </c>
      <c r="J331" s="29">
        <f t="shared" si="137"/>
        <v>0.74841449383333325</v>
      </c>
      <c r="K331" s="29">
        <f t="shared" ref="K331:K394" si="150">J331-I331</f>
        <v>-0.10717174383333339</v>
      </c>
      <c r="L331" s="58">
        <f t="shared" ref="L331:L394" si="151">J331-H331</f>
        <v>-7.8430559166666747E-2</v>
      </c>
      <c r="M331" s="23"/>
      <c r="N331" s="40">
        <f t="shared" si="138"/>
        <v>0.55724183716164366</v>
      </c>
      <c r="O331" s="40">
        <f t="shared" si="143"/>
        <v>-5.5629999999999997</v>
      </c>
      <c r="P331" s="44"/>
      <c r="Q331" s="40"/>
      <c r="R331" s="23"/>
      <c r="T331" s="25">
        <f t="shared" si="144"/>
        <v>17.736707538295647</v>
      </c>
      <c r="U331" s="25">
        <f t="shared" si="145"/>
        <v>20.056794968338764</v>
      </c>
      <c r="V331" s="26"/>
      <c r="AB331" s="40">
        <f t="shared" si="149"/>
        <v>-4.9701631081964646E-2</v>
      </c>
      <c r="AC331" s="40">
        <f t="shared" si="146"/>
        <v>-12.43</v>
      </c>
    </row>
    <row r="332" spans="1:31" ht="15">
      <c r="A332" s="7">
        <v>1170000</v>
      </c>
      <c r="B332" s="7">
        <f t="shared" si="140"/>
        <v>-1170</v>
      </c>
      <c r="C332" s="6">
        <v>0.71497628000000002</v>
      </c>
      <c r="E332" s="8"/>
      <c r="F332" s="25">
        <f t="shared" si="141"/>
        <v>-996.91486186723705</v>
      </c>
      <c r="G332" s="25">
        <f t="shared" si="142"/>
        <v>-996.14149939055585</v>
      </c>
      <c r="H332" s="26">
        <f t="shared" si="147"/>
        <v>0.81625956</v>
      </c>
      <c r="I332" s="26">
        <f t="shared" si="148"/>
        <v>0.76245404866666666</v>
      </c>
      <c r="J332" s="29">
        <f t="shared" si="137"/>
        <v>0.66555395161111108</v>
      </c>
      <c r="K332" s="29">
        <f t="shared" si="150"/>
        <v>-9.6900097055555579E-2</v>
      </c>
      <c r="L332" s="58">
        <f t="shared" si="151"/>
        <v>-0.15070560838888891</v>
      </c>
      <c r="M332" s="23"/>
      <c r="N332" s="40">
        <f t="shared" si="138"/>
        <v>-0.10686683850143402</v>
      </c>
      <c r="O332" s="40">
        <f t="shared" si="143"/>
        <v>-5.5629999999999997</v>
      </c>
      <c r="P332" s="44"/>
      <c r="Q332" s="40"/>
      <c r="R332" s="23"/>
      <c r="T332" s="25">
        <f t="shared" si="144"/>
        <v>22.376882398381795</v>
      </c>
      <c r="U332" s="25">
        <f t="shared" si="145"/>
        <v>24.696969828424912</v>
      </c>
      <c r="V332" s="26"/>
      <c r="AB332" s="40">
        <f t="shared" si="149"/>
        <v>-0.68006685335467165</v>
      </c>
      <c r="AC332" s="40">
        <f t="shared" si="146"/>
        <v>-12.43</v>
      </c>
    </row>
    <row r="333" spans="1:31" ht="15">
      <c r="A333" s="7">
        <v>1169000</v>
      </c>
      <c r="B333" s="7">
        <f t="shared" si="140"/>
        <v>-1169</v>
      </c>
      <c r="C333" s="6">
        <v>0.77058077300000005</v>
      </c>
      <c r="E333" s="8"/>
      <c r="F333" s="25">
        <f t="shared" si="141"/>
        <v>-995.36813691387499</v>
      </c>
      <c r="G333" s="25">
        <f t="shared" si="142"/>
        <v>-994.59477443719379</v>
      </c>
      <c r="H333" s="26">
        <f t="shared" si="147"/>
        <v>0.64425753299999999</v>
      </c>
      <c r="I333" s="26">
        <f t="shared" si="148"/>
        <v>0.6685573153333334</v>
      </c>
      <c r="J333" s="29">
        <f t="shared" si="137"/>
        <v>0.63143746199999995</v>
      </c>
      <c r="K333" s="29">
        <f t="shared" si="150"/>
        <v>-3.7119853333333452E-2</v>
      </c>
      <c r="L333" s="58">
        <f t="shared" si="151"/>
        <v>-1.2820071000000044E-2</v>
      </c>
      <c r="M333" s="23"/>
      <c r="N333" s="40">
        <f t="shared" si="138"/>
        <v>-0.72097133273703218</v>
      </c>
      <c r="O333" s="40">
        <f t="shared" si="143"/>
        <v>-5.5629999999999997</v>
      </c>
      <c r="P333" s="44"/>
      <c r="Q333" s="40"/>
      <c r="R333" s="23"/>
      <c r="T333" s="25">
        <f t="shared" si="144"/>
        <v>27.017057258467943</v>
      </c>
      <c r="U333" s="25">
        <f t="shared" si="145"/>
        <v>29.33714468851106</v>
      </c>
      <c r="V333" s="26"/>
      <c r="AB333" s="40">
        <f t="shared" si="149"/>
        <v>-0.99222123684154517</v>
      </c>
      <c r="AC333" s="40">
        <f t="shared" si="146"/>
        <v>-12.43</v>
      </c>
    </row>
    <row r="334" spans="1:31" ht="15">
      <c r="A334" s="7">
        <v>1168000</v>
      </c>
      <c r="B334" s="7">
        <f t="shared" si="140"/>
        <v>-1168</v>
      </c>
      <c r="C334" s="6">
        <v>0.74924767999999997</v>
      </c>
      <c r="E334" s="8"/>
      <c r="F334" s="25">
        <f t="shared" si="141"/>
        <v>-993.82141196051293</v>
      </c>
      <c r="G334" s="25">
        <f t="shared" si="142"/>
        <v>-993.04804948383173</v>
      </c>
      <c r="H334" s="26">
        <f t="shared" si="147"/>
        <v>0.54515485299999999</v>
      </c>
      <c r="I334" s="26">
        <f t="shared" si="148"/>
        <v>0.50832055966666667</v>
      </c>
      <c r="J334" s="29">
        <f t="shared" si="137"/>
        <v>0.57785076577777783</v>
      </c>
      <c r="K334" s="29">
        <f t="shared" si="150"/>
        <v>6.9530206111111159E-2</v>
      </c>
      <c r="L334" s="58">
        <f t="shared" si="151"/>
        <v>3.2695912777777836E-2</v>
      </c>
      <c r="M334" s="23"/>
      <c r="N334" s="40">
        <f t="shared" si="138"/>
        <v>-0.99772532768115807</v>
      </c>
      <c r="O334" s="40">
        <f t="shared" si="143"/>
        <v>-5.5629999999999997</v>
      </c>
      <c r="P334" s="44"/>
      <c r="Q334" s="40"/>
      <c r="R334" s="23"/>
      <c r="T334" s="25">
        <f t="shared" si="144"/>
        <v>31.657232118554091</v>
      </c>
      <c r="U334" s="25">
        <f t="shared" si="145"/>
        <v>33.977319548597208</v>
      </c>
      <c r="V334" s="26"/>
      <c r="AB334" s="40">
        <f t="shared" si="149"/>
        <v>-0.84010427629953788</v>
      </c>
      <c r="AC334" s="40">
        <f t="shared" si="146"/>
        <v>-12.43</v>
      </c>
    </row>
    <row r="335" spans="1:31" ht="15">
      <c r="A335" s="7">
        <v>1167000</v>
      </c>
      <c r="B335" s="7">
        <f t="shared" si="140"/>
        <v>-1167</v>
      </c>
      <c r="C335" s="6">
        <v>0.93957509299999997</v>
      </c>
      <c r="E335" s="8"/>
      <c r="F335" s="25">
        <f t="shared" si="141"/>
        <v>-992.27468700715087</v>
      </c>
      <c r="G335" s="25">
        <f t="shared" si="142"/>
        <v>-991.50132453046967</v>
      </c>
      <c r="H335" s="26">
        <f t="shared" si="147"/>
        <v>0.33554929300000003</v>
      </c>
      <c r="I335" s="26">
        <f t="shared" si="148"/>
        <v>0.35264515966666665</v>
      </c>
      <c r="J335" s="29">
        <f t="shared" si="137"/>
        <v>0.56806583322222215</v>
      </c>
      <c r="K335" s="29">
        <f t="shared" si="150"/>
        <v>0.2154206735555555</v>
      </c>
      <c r="L335" s="58">
        <f t="shared" si="151"/>
        <v>0.23251654022222212</v>
      </c>
      <c r="M335" s="23"/>
      <c r="N335" s="40">
        <f t="shared" si="138"/>
        <v>-0.80763255332133954</v>
      </c>
      <c r="O335" s="40">
        <f t="shared" si="143"/>
        <v>-5.5629999999999997</v>
      </c>
      <c r="P335" s="44"/>
      <c r="Q335" s="40"/>
      <c r="R335" s="23"/>
      <c r="T335" s="25">
        <f t="shared" si="144"/>
        <v>36.29740697864024</v>
      </c>
      <c r="U335" s="25">
        <f t="shared" si="145"/>
        <v>38.617494408683356</v>
      </c>
      <c r="V335" s="26"/>
      <c r="AB335" s="40">
        <f t="shared" si="149"/>
        <v>-0.29489318815795695</v>
      </c>
      <c r="AC335" s="40">
        <f t="shared" si="146"/>
        <v>-12.43</v>
      </c>
    </row>
    <row r="336" spans="1:31" ht="15">
      <c r="A336" s="7">
        <v>1166000</v>
      </c>
      <c r="B336" s="7">
        <f t="shared" si="140"/>
        <v>-1166</v>
      </c>
      <c r="C336" s="6">
        <v>1.0922766930000001</v>
      </c>
      <c r="E336" s="8"/>
      <c r="F336" s="25">
        <f t="shared" si="141"/>
        <v>-990.72796205378881</v>
      </c>
      <c r="G336" s="25">
        <f t="shared" si="142"/>
        <v>-989.95459957710762</v>
      </c>
      <c r="H336" s="26">
        <f t="shared" si="147"/>
        <v>0.17723133299999999</v>
      </c>
      <c r="I336" s="26">
        <f t="shared" si="148"/>
        <v>0.34553122866666669</v>
      </c>
      <c r="J336" s="29">
        <f t="shared" si="137"/>
        <v>0.56826771399999998</v>
      </c>
      <c r="K336" s="29">
        <f t="shared" si="150"/>
        <v>0.22273648533333329</v>
      </c>
      <c r="L336" s="58">
        <f t="shared" si="151"/>
        <v>0.39103638099999999</v>
      </c>
      <c r="M336" s="23"/>
      <c r="N336" s="40">
        <f t="shared" si="138"/>
        <v>-0.23963953142646141</v>
      </c>
      <c r="O336" s="40">
        <f t="shared" si="143"/>
        <v>-5.5629999999999997</v>
      </c>
      <c r="P336" s="44"/>
      <c r="Q336" s="40"/>
      <c r="R336" s="23"/>
      <c r="T336" s="25"/>
      <c r="U336" s="25"/>
      <c r="V336" s="26"/>
    </row>
    <row r="337" spans="1:22" ht="15">
      <c r="A337" s="7">
        <v>1165000</v>
      </c>
      <c r="B337" s="7">
        <f t="shared" si="140"/>
        <v>-1165</v>
      </c>
      <c r="C337" s="6">
        <v>1.132209507</v>
      </c>
      <c r="E337" s="8"/>
      <c r="F337" s="25">
        <f t="shared" si="141"/>
        <v>-989.18123710042676</v>
      </c>
      <c r="G337" s="25">
        <f t="shared" si="142"/>
        <v>-988.40787462374556</v>
      </c>
      <c r="H337" s="26">
        <f t="shared" si="147"/>
        <v>0.52381305999999994</v>
      </c>
      <c r="I337" s="26">
        <f t="shared" si="148"/>
        <v>0.36964550000000002</v>
      </c>
      <c r="J337" s="29">
        <f t="shared" si="137"/>
        <v>0.56530833177777773</v>
      </c>
      <c r="K337" s="29">
        <f t="shared" si="150"/>
        <v>0.19566283177777771</v>
      </c>
      <c r="L337" s="58">
        <f t="shared" si="151"/>
        <v>4.1495271777777787E-2</v>
      </c>
      <c r="M337" s="23"/>
      <c r="N337" s="40">
        <f t="shared" si="138"/>
        <v>0.44048349051958197</v>
      </c>
      <c r="O337" s="40">
        <f t="shared" si="143"/>
        <v>-5.5629999999999997</v>
      </c>
      <c r="P337" s="44"/>
      <c r="Q337" s="40"/>
      <c r="R337" s="23"/>
      <c r="T337" s="25"/>
      <c r="U337" s="25"/>
      <c r="V337" s="26"/>
    </row>
    <row r="338" spans="1:22" ht="15">
      <c r="A338" s="7">
        <v>1164000</v>
      </c>
      <c r="B338" s="7">
        <f t="shared" si="140"/>
        <v>-1164</v>
      </c>
      <c r="C338" s="6">
        <v>1.07125168</v>
      </c>
      <c r="E338" s="8"/>
      <c r="F338" s="25">
        <f t="shared" si="141"/>
        <v>-987.6345121470647</v>
      </c>
      <c r="G338" s="25">
        <f t="shared" si="142"/>
        <v>-986.8611496703835</v>
      </c>
      <c r="H338" s="26">
        <f t="shared" si="147"/>
        <v>0.407892107</v>
      </c>
      <c r="I338" s="26">
        <f t="shared" si="148"/>
        <v>0.58909829133333336</v>
      </c>
      <c r="J338" s="29">
        <f t="shared" ref="J338:J401" si="152">AVERAGE(H334:H342)</f>
        <v>0.58176714588888889</v>
      </c>
      <c r="K338" s="29">
        <f t="shared" si="150"/>
        <v>-7.3311454444444646E-3</v>
      </c>
      <c r="L338" s="58">
        <f t="shared" si="151"/>
        <v>0.17387503888888889</v>
      </c>
      <c r="M338" s="23"/>
      <c r="N338" s="40">
        <f t="shared" si="138"/>
        <v>0.91449939182282358</v>
      </c>
      <c r="O338" s="40">
        <f t="shared" si="143"/>
        <v>-5.5629999999999997</v>
      </c>
      <c r="P338" s="44"/>
      <c r="Q338" s="40"/>
      <c r="R338" s="23"/>
      <c r="T338" s="25"/>
      <c r="U338" s="25"/>
      <c r="V338" s="26"/>
    </row>
    <row r="339" spans="1:22" ht="15">
      <c r="A339" s="7">
        <v>1163000</v>
      </c>
      <c r="B339" s="7">
        <f t="shared" si="140"/>
        <v>-1163</v>
      </c>
      <c r="C339" s="6">
        <v>1.123321893</v>
      </c>
      <c r="E339" s="8"/>
      <c r="F339" s="25">
        <f t="shared" si="141"/>
        <v>-986.08778719370264</v>
      </c>
      <c r="G339" s="25">
        <f t="shared" si="142"/>
        <v>-985.31442471702144</v>
      </c>
      <c r="H339" s="26">
        <f t="shared" si="147"/>
        <v>0.83558970700000001</v>
      </c>
      <c r="I339" s="26">
        <f t="shared" si="148"/>
        <v>0.69071459800000001</v>
      </c>
      <c r="J339" s="29">
        <f t="shared" si="152"/>
        <v>0.60507437555555554</v>
      </c>
      <c r="K339" s="29">
        <f t="shared" si="150"/>
        <v>-8.5640222444444469E-2</v>
      </c>
      <c r="L339" s="58">
        <f t="shared" si="151"/>
        <v>-0.23051533144444447</v>
      </c>
      <c r="M339" s="23"/>
      <c r="N339" s="40">
        <f t="shared" si="138"/>
        <v>0.9606108641635378</v>
      </c>
      <c r="O339" s="40">
        <f t="shared" si="143"/>
        <v>-5.5629999999999997</v>
      </c>
      <c r="P339" s="44"/>
      <c r="Q339" s="40"/>
      <c r="R339" s="23"/>
      <c r="T339" s="25"/>
      <c r="U339" s="25"/>
      <c r="V339" s="26"/>
    </row>
    <row r="340" spans="1:22" ht="15">
      <c r="A340" s="7">
        <v>1162000</v>
      </c>
      <c r="B340" s="7">
        <f t="shared" si="140"/>
        <v>-1162</v>
      </c>
      <c r="C340" s="6">
        <v>1.31163992</v>
      </c>
      <c r="E340" s="8"/>
      <c r="F340" s="25">
        <f t="shared" si="141"/>
        <v>-984.54106224034058</v>
      </c>
      <c r="G340" s="25">
        <f t="shared" si="142"/>
        <v>-983.76769976365938</v>
      </c>
      <c r="H340" s="26">
        <f t="shared" si="147"/>
        <v>0.82866198000000002</v>
      </c>
      <c r="I340" s="26">
        <f t="shared" si="148"/>
        <v>0.81795893566666678</v>
      </c>
      <c r="J340" s="29">
        <f t="shared" si="152"/>
        <v>0.64623361266666668</v>
      </c>
      <c r="K340" s="29">
        <f t="shared" si="150"/>
        <v>-0.1717253230000001</v>
      </c>
      <c r="L340" s="58">
        <f t="shared" si="151"/>
        <v>-0.18242836733333334</v>
      </c>
      <c r="M340" s="23"/>
      <c r="N340" s="40">
        <f t="shared" si="138"/>
        <v>0.55724183716156717</v>
      </c>
      <c r="O340" s="40">
        <f t="shared" si="143"/>
        <v>-5.5629999999999997</v>
      </c>
      <c r="P340" s="44"/>
      <c r="Q340" s="40"/>
      <c r="R340" s="23"/>
      <c r="T340" s="25"/>
      <c r="U340" s="25"/>
      <c r="V340" s="26"/>
    </row>
    <row r="341" spans="1:22" ht="15">
      <c r="A341" s="7">
        <v>1161000</v>
      </c>
      <c r="B341" s="7">
        <f t="shared" si="140"/>
        <v>-1161</v>
      </c>
      <c r="C341" s="6">
        <v>1.3555421329999999</v>
      </c>
      <c r="E341" s="8"/>
      <c r="F341" s="25">
        <f t="shared" si="141"/>
        <v>-982.99433728697852</v>
      </c>
      <c r="G341" s="25">
        <f t="shared" si="142"/>
        <v>-982.22097481029732</v>
      </c>
      <c r="H341" s="26">
        <f t="shared" si="147"/>
        <v>0.78962511999999996</v>
      </c>
      <c r="I341" s="26">
        <f t="shared" si="148"/>
        <v>0.80355798666666667</v>
      </c>
      <c r="J341" s="29">
        <f t="shared" si="152"/>
        <v>0.71506089266666661</v>
      </c>
      <c r="K341" s="29">
        <f t="shared" si="150"/>
        <v>-8.8497094000000054E-2</v>
      </c>
      <c r="L341" s="58">
        <f t="shared" si="151"/>
        <v>-7.4564227333333344E-2</v>
      </c>
      <c r="M341" s="23"/>
      <c r="N341" s="40">
        <f t="shared" si="138"/>
        <v>-0.10686683850152563</v>
      </c>
      <c r="O341" s="40">
        <f t="shared" si="143"/>
        <v>-5.5629999999999997</v>
      </c>
      <c r="P341" s="44"/>
      <c r="Q341" s="40"/>
      <c r="R341" s="23"/>
      <c r="T341" s="25"/>
      <c r="U341" s="25"/>
      <c r="V341" s="26"/>
    </row>
    <row r="342" spans="1:22" ht="15">
      <c r="A342" s="7">
        <v>1160000</v>
      </c>
      <c r="B342" s="7">
        <f t="shared" si="140"/>
        <v>-1160</v>
      </c>
      <c r="C342" s="6">
        <v>1.4033318669999999</v>
      </c>
      <c r="E342" s="8"/>
      <c r="F342" s="25">
        <f t="shared" si="141"/>
        <v>-981.44761233361646</v>
      </c>
      <c r="G342" s="25">
        <f t="shared" si="142"/>
        <v>-980.67424985693526</v>
      </c>
      <c r="H342" s="26">
        <f t="shared" si="147"/>
        <v>0.79238686000000003</v>
      </c>
      <c r="I342" s="26">
        <f t="shared" si="148"/>
        <v>0.77897729999999987</v>
      </c>
      <c r="J342" s="29">
        <f t="shared" si="152"/>
        <v>0.7227228186111111</v>
      </c>
      <c r="K342" s="29">
        <f t="shared" si="150"/>
        <v>-5.6254481388888777E-2</v>
      </c>
      <c r="L342" s="58">
        <f t="shared" si="151"/>
        <v>-6.9664041388888931E-2</v>
      </c>
      <c r="M342" s="23"/>
      <c r="N342" s="40">
        <f t="shared" si="138"/>
        <v>-0.72097133273709602</v>
      </c>
      <c r="O342" s="40">
        <f t="shared" si="143"/>
        <v>-5.5629999999999997</v>
      </c>
      <c r="P342" s="44"/>
      <c r="Q342" s="40"/>
      <c r="R342" s="23"/>
      <c r="T342" s="25"/>
      <c r="U342" s="25"/>
      <c r="V342" s="26"/>
    </row>
    <row r="343" spans="1:22" ht="15">
      <c r="A343" s="7">
        <v>1159000</v>
      </c>
      <c r="B343" s="7">
        <f t="shared" si="140"/>
        <v>-1159</v>
      </c>
      <c r="C343" s="6">
        <v>1.1203715869999999</v>
      </c>
      <c r="E343" s="8"/>
      <c r="F343" s="25">
        <f t="shared" si="141"/>
        <v>-979.9008873802544</v>
      </c>
      <c r="G343" s="25">
        <f t="shared" si="142"/>
        <v>-979.1275249035732</v>
      </c>
      <c r="H343" s="26">
        <f t="shared" si="147"/>
        <v>0.75491991999999997</v>
      </c>
      <c r="I343" s="26">
        <f t="shared" si="148"/>
        <v>0.7510964023333333</v>
      </c>
      <c r="J343" s="29">
        <f t="shared" si="152"/>
        <v>0.746673202277778</v>
      </c>
      <c r="K343" s="29">
        <f t="shared" si="150"/>
        <v>-4.4232000555552986E-3</v>
      </c>
      <c r="L343" s="58">
        <f t="shared" si="151"/>
        <v>-8.2467177222219634E-3</v>
      </c>
      <c r="M343" s="23"/>
      <c r="N343" s="40">
        <f t="shared" si="138"/>
        <v>-0.99772532768116051</v>
      </c>
      <c r="O343" s="40">
        <f t="shared" si="143"/>
        <v>-5.5629999999999997</v>
      </c>
      <c r="P343" s="44"/>
      <c r="Q343" s="40"/>
      <c r="R343" s="23"/>
      <c r="T343" s="25"/>
      <c r="U343" s="25"/>
      <c r="V343" s="26"/>
    </row>
    <row r="344" spans="1:22" ht="15">
      <c r="A344" s="7">
        <v>1158000</v>
      </c>
      <c r="B344" s="7">
        <f t="shared" si="140"/>
        <v>-1158</v>
      </c>
      <c r="C344" s="6">
        <v>0.86857846699999997</v>
      </c>
      <c r="E344" s="8"/>
      <c r="F344" s="25">
        <f t="shared" si="141"/>
        <v>-978.35416242689234</v>
      </c>
      <c r="G344" s="25">
        <f t="shared" si="142"/>
        <v>-977.58079995021114</v>
      </c>
      <c r="H344" s="26">
        <f t="shared" si="147"/>
        <v>0.70598242700000002</v>
      </c>
      <c r="I344" s="26">
        <f t="shared" si="148"/>
        <v>0.75252639999999993</v>
      </c>
      <c r="J344" s="29">
        <f t="shared" si="152"/>
        <v>0.7428996770555556</v>
      </c>
      <c r="K344" s="29">
        <f t="shared" si="150"/>
        <v>-9.6267229444443325E-3</v>
      </c>
      <c r="L344" s="58">
        <f t="shared" si="151"/>
        <v>3.6917250055555573E-2</v>
      </c>
      <c r="M344" s="23"/>
      <c r="N344" s="40">
        <f t="shared" si="138"/>
        <v>-0.8076325533213522</v>
      </c>
      <c r="O344" s="40">
        <f t="shared" si="143"/>
        <v>-5.5629999999999997</v>
      </c>
      <c r="P344" s="44"/>
      <c r="Q344" s="40"/>
      <c r="R344" s="23"/>
      <c r="T344" s="25"/>
      <c r="U344" s="25"/>
      <c r="V344" s="26"/>
    </row>
    <row r="345" spans="1:22" ht="15">
      <c r="A345" s="7">
        <v>1157000</v>
      </c>
      <c r="B345" s="7">
        <f t="shared" si="140"/>
        <v>-1157</v>
      </c>
      <c r="C345" s="6">
        <v>0.74736935999999998</v>
      </c>
      <c r="E345" s="8"/>
      <c r="F345" s="25">
        <f t="shared" si="141"/>
        <v>-976.80743747353029</v>
      </c>
      <c r="G345" s="25">
        <f t="shared" si="142"/>
        <v>-976.03407499684909</v>
      </c>
      <c r="H345" s="26">
        <f t="shared" si="147"/>
        <v>0.79667685300000002</v>
      </c>
      <c r="I345" s="26">
        <f t="shared" si="148"/>
        <v>0.69847655783333329</v>
      </c>
      <c r="J345" s="29">
        <f t="shared" si="152"/>
        <v>0.75782206150000009</v>
      </c>
      <c r="K345" s="29">
        <f t="shared" si="150"/>
        <v>5.9345503666666799E-2</v>
      </c>
      <c r="L345" s="58">
        <f t="shared" si="151"/>
        <v>-3.885479149999993E-2</v>
      </c>
      <c r="M345" s="23"/>
      <c r="N345" s="40">
        <f t="shared" si="138"/>
        <v>-0.23963953142642716</v>
      </c>
      <c r="O345" s="40">
        <f t="shared" si="143"/>
        <v>-5.5629999999999997</v>
      </c>
      <c r="P345" s="44"/>
      <c r="Q345" s="40"/>
      <c r="R345" s="23"/>
      <c r="T345" s="25"/>
      <c r="U345" s="25"/>
      <c r="V345" s="26"/>
    </row>
    <row r="346" spans="1:22" ht="15">
      <c r="A346" s="7">
        <v>1156000</v>
      </c>
      <c r="B346" s="7">
        <f t="shared" si="140"/>
        <v>-1156</v>
      </c>
      <c r="C346" s="6">
        <v>0.69153783999999996</v>
      </c>
      <c r="E346" s="8"/>
      <c r="F346" s="25">
        <f t="shared" si="141"/>
        <v>-975.26071252016823</v>
      </c>
      <c r="G346" s="25">
        <f t="shared" si="142"/>
        <v>-974.48735004348703</v>
      </c>
      <c r="H346" s="26">
        <f t="shared" si="147"/>
        <v>0.59277039349999994</v>
      </c>
      <c r="I346" s="26">
        <f t="shared" si="148"/>
        <v>0.67096426883333338</v>
      </c>
      <c r="J346" s="29">
        <f t="shared" si="152"/>
        <v>0.76248649783333333</v>
      </c>
      <c r="K346" s="29">
        <f t="shared" si="150"/>
        <v>9.1522228999999955E-2</v>
      </c>
      <c r="L346" s="58">
        <f t="shared" si="151"/>
        <v>0.1697161043333334</v>
      </c>
      <c r="M346" s="23"/>
      <c r="N346" s="40">
        <f t="shared" si="138"/>
        <v>0.44048349051961366</v>
      </c>
      <c r="O346" s="40">
        <f t="shared" si="143"/>
        <v>-5.5629999999999997</v>
      </c>
      <c r="P346" s="44"/>
      <c r="Q346" s="40"/>
      <c r="R346" s="23"/>
      <c r="T346" s="25"/>
      <c r="U346" s="25"/>
      <c r="V346" s="26"/>
    </row>
    <row r="347" spans="1:22" ht="15">
      <c r="A347" s="7">
        <v>1155000</v>
      </c>
      <c r="B347" s="7">
        <f t="shared" si="140"/>
        <v>-1155</v>
      </c>
      <c r="C347" s="6">
        <v>0.67581798699999995</v>
      </c>
      <c r="E347" s="8"/>
      <c r="F347" s="25">
        <f t="shared" si="141"/>
        <v>-973.71398756680617</v>
      </c>
      <c r="G347" s="25">
        <f t="shared" si="142"/>
        <v>-972.94062509012497</v>
      </c>
      <c r="H347" s="26">
        <f t="shared" si="147"/>
        <v>0.62344555999999995</v>
      </c>
      <c r="I347" s="26">
        <f t="shared" si="148"/>
        <v>0.67261464449999997</v>
      </c>
      <c r="J347" s="29">
        <f t="shared" si="152"/>
        <v>0.77501787411111112</v>
      </c>
      <c r="K347" s="29">
        <f t="shared" si="150"/>
        <v>0.10240322961111115</v>
      </c>
      <c r="L347" s="58">
        <f t="shared" si="151"/>
        <v>0.15157231411111116</v>
      </c>
      <c r="M347" s="23"/>
      <c r="N347" s="40">
        <f t="shared" si="138"/>
        <v>0.91449939182286077</v>
      </c>
      <c r="O347" s="40">
        <f t="shared" si="143"/>
        <v>-5.5629999999999997</v>
      </c>
      <c r="P347" s="44"/>
      <c r="Q347" s="40"/>
      <c r="R347" s="23"/>
      <c r="T347" s="25"/>
      <c r="U347" s="25"/>
      <c r="V347" s="26"/>
    </row>
    <row r="348" spans="1:22" ht="15">
      <c r="A348" s="7">
        <v>1154000</v>
      </c>
      <c r="B348" s="7">
        <f t="shared" si="140"/>
        <v>-1154</v>
      </c>
      <c r="C348" s="6">
        <v>0.70891506699999995</v>
      </c>
      <c r="E348" s="8"/>
      <c r="F348" s="25">
        <f t="shared" si="141"/>
        <v>-972.16726261344411</v>
      </c>
      <c r="G348" s="25">
        <f t="shared" si="142"/>
        <v>-971.39390013676291</v>
      </c>
      <c r="H348" s="26">
        <f t="shared" si="147"/>
        <v>0.80162798000000002</v>
      </c>
      <c r="I348" s="26">
        <f t="shared" si="148"/>
        <v>0.79601232666666666</v>
      </c>
      <c r="J348" s="29">
        <f t="shared" si="152"/>
        <v>0.80473794822222222</v>
      </c>
      <c r="K348" s="29">
        <f t="shared" si="150"/>
        <v>8.7256215555555627E-3</v>
      </c>
      <c r="L348" s="58">
        <f t="shared" si="151"/>
        <v>3.1099682222222036E-3</v>
      </c>
      <c r="M348" s="23"/>
      <c r="N348" s="40">
        <f t="shared" si="138"/>
        <v>0.96061086416352803</v>
      </c>
      <c r="O348" s="40">
        <f t="shared" si="143"/>
        <v>-5.5629999999999997</v>
      </c>
      <c r="P348" s="44"/>
      <c r="Q348" s="40"/>
      <c r="R348" s="23"/>
      <c r="T348" s="25"/>
      <c r="U348" s="25"/>
      <c r="V348" s="26"/>
    </row>
    <row r="349" spans="1:22" ht="15">
      <c r="A349" s="7">
        <v>1153000</v>
      </c>
      <c r="B349" s="7">
        <f t="shared" si="140"/>
        <v>-1153</v>
      </c>
      <c r="C349" s="6">
        <v>0.80149437300000004</v>
      </c>
      <c r="E349" s="8"/>
      <c r="F349" s="25">
        <f t="shared" si="141"/>
        <v>-970.62053766008205</v>
      </c>
      <c r="G349" s="25">
        <f t="shared" si="142"/>
        <v>-969.84717518340085</v>
      </c>
      <c r="H349" s="26">
        <f t="shared" si="147"/>
        <v>0.96296344</v>
      </c>
      <c r="I349" s="26">
        <f t="shared" si="148"/>
        <v>0.86539882233333332</v>
      </c>
      <c r="J349" s="29">
        <f t="shared" si="152"/>
        <v>0.84142978816666669</v>
      </c>
      <c r="K349" s="29">
        <f t="shared" si="150"/>
        <v>-2.3969034166666625E-2</v>
      </c>
      <c r="L349" s="58">
        <f t="shared" si="151"/>
        <v>-0.12153365183333331</v>
      </c>
      <c r="M349" s="23"/>
      <c r="N349" s="40">
        <f t="shared" si="138"/>
        <v>0.55724183716149067</v>
      </c>
      <c r="O349" s="40">
        <f t="shared" si="143"/>
        <v>-5.5629999999999997</v>
      </c>
      <c r="P349" s="44"/>
      <c r="Q349" s="40"/>
      <c r="R349" s="23"/>
      <c r="T349" s="25"/>
      <c r="U349" s="25"/>
      <c r="V349" s="26"/>
    </row>
    <row r="350" spans="1:22" ht="15">
      <c r="A350" s="7">
        <v>1152000</v>
      </c>
      <c r="B350" s="7">
        <f t="shared" si="140"/>
        <v>-1152</v>
      </c>
      <c r="C350" s="6">
        <v>0.79480894700000004</v>
      </c>
      <c r="E350" s="8"/>
      <c r="F350" s="25">
        <f t="shared" si="141"/>
        <v>-969.07381270671999</v>
      </c>
      <c r="G350" s="25">
        <f t="shared" si="142"/>
        <v>-968.30045023003879</v>
      </c>
      <c r="H350" s="26">
        <f t="shared" si="147"/>
        <v>0.83160504700000004</v>
      </c>
      <c r="I350" s="26">
        <f t="shared" si="148"/>
        <v>0.89991257783333334</v>
      </c>
      <c r="J350" s="29">
        <f t="shared" si="152"/>
        <v>0.87698197927777777</v>
      </c>
      <c r="K350" s="29">
        <f t="shared" si="150"/>
        <v>-2.293059855555557E-2</v>
      </c>
      <c r="L350" s="58">
        <f t="shared" si="151"/>
        <v>4.5376932277777726E-2</v>
      </c>
      <c r="M350" s="23"/>
      <c r="N350" s="40">
        <f t="shared" si="138"/>
        <v>-0.1068668385015607</v>
      </c>
      <c r="O350" s="40">
        <f t="shared" si="143"/>
        <v>-5.5629999999999997</v>
      </c>
      <c r="P350" s="44"/>
      <c r="Q350" s="40"/>
      <c r="R350" s="23"/>
      <c r="T350" s="25"/>
      <c r="U350" s="25"/>
      <c r="V350" s="26"/>
    </row>
    <row r="351" spans="1:22" ht="15">
      <c r="A351" s="7">
        <v>1151000</v>
      </c>
      <c r="B351" s="7">
        <f t="shared" si="140"/>
        <v>-1151</v>
      </c>
      <c r="C351" s="6">
        <v>0.81273631999999996</v>
      </c>
      <c r="E351" s="8"/>
      <c r="F351" s="25">
        <f t="shared" si="141"/>
        <v>-967.52708775335793</v>
      </c>
      <c r="G351" s="25">
        <f t="shared" si="142"/>
        <v>-966.75372527667673</v>
      </c>
      <c r="H351" s="26">
        <f t="shared" si="147"/>
        <v>0.90516924650000008</v>
      </c>
      <c r="I351" s="26">
        <f t="shared" si="148"/>
        <v>0.91972496016666661</v>
      </c>
      <c r="J351" s="29">
        <f t="shared" si="152"/>
        <v>0.95253618444444443</v>
      </c>
      <c r="K351" s="29">
        <f t="shared" si="150"/>
        <v>3.2811224277777828E-2</v>
      </c>
      <c r="L351" s="58">
        <f t="shared" si="151"/>
        <v>4.7366937944444354E-2</v>
      </c>
      <c r="M351" s="23"/>
      <c r="N351" s="40">
        <f t="shared" si="138"/>
        <v>-0.72097133273712044</v>
      </c>
      <c r="O351" s="40">
        <f t="shared" si="143"/>
        <v>-5.5629999999999997</v>
      </c>
      <c r="P351" s="44"/>
      <c r="Q351" s="40"/>
      <c r="R351" s="23"/>
      <c r="T351" s="25"/>
      <c r="U351" s="25"/>
      <c r="V351" s="26"/>
    </row>
    <row r="352" spans="1:22" ht="15">
      <c r="A352" s="7">
        <v>1150000</v>
      </c>
      <c r="B352" s="7">
        <f t="shared" si="140"/>
        <v>-1150</v>
      </c>
      <c r="C352" s="6">
        <v>0.94393788000000001</v>
      </c>
      <c r="E352" s="8"/>
      <c r="F352" s="25">
        <f t="shared" si="141"/>
        <v>-965.98036279999587</v>
      </c>
      <c r="G352" s="25">
        <f t="shared" si="142"/>
        <v>-965.20700032331467</v>
      </c>
      <c r="H352" s="26">
        <f t="shared" si="147"/>
        <v>1.0224005869999999</v>
      </c>
      <c r="I352" s="26">
        <f t="shared" si="148"/>
        <v>0.98792627333333327</v>
      </c>
      <c r="J352" s="29">
        <f t="shared" si="152"/>
        <v>0.99361660522222217</v>
      </c>
      <c r="K352" s="29">
        <f t="shared" si="150"/>
        <v>5.6903318888888998E-3</v>
      </c>
      <c r="L352" s="58">
        <f t="shared" si="151"/>
        <v>-2.8783981777777745E-2</v>
      </c>
      <c r="M352" s="23"/>
      <c r="N352" s="40">
        <f t="shared" si="138"/>
        <v>-0.99772532768116673</v>
      </c>
      <c r="O352" s="40">
        <f t="shared" si="143"/>
        <v>-5.5629999999999997</v>
      </c>
      <c r="P352" s="44"/>
      <c r="Q352" s="40"/>
      <c r="R352" s="23"/>
      <c r="T352" s="25"/>
      <c r="U352" s="25"/>
      <c r="V352" s="26"/>
    </row>
    <row r="353" spans="1:22" ht="15">
      <c r="A353" s="7">
        <v>1149000</v>
      </c>
      <c r="B353" s="7">
        <f t="shared" si="140"/>
        <v>-1149</v>
      </c>
      <c r="C353" s="6">
        <v>1.126643573</v>
      </c>
      <c r="E353" s="8"/>
      <c r="F353" s="25">
        <f t="shared" si="141"/>
        <v>-964.43363784663381</v>
      </c>
      <c r="G353" s="25">
        <f t="shared" si="142"/>
        <v>-963.66027536995261</v>
      </c>
      <c r="H353" s="26">
        <f t="shared" si="147"/>
        <v>1.0362089864999999</v>
      </c>
      <c r="I353" s="26">
        <f t="shared" si="148"/>
        <v>1.0584187155</v>
      </c>
      <c r="J353" s="29">
        <f t="shared" si="152"/>
        <v>1.0104423007777779</v>
      </c>
      <c r="K353" s="29">
        <f t="shared" si="150"/>
        <v>-4.7976414722222138E-2</v>
      </c>
      <c r="L353" s="58">
        <f t="shared" si="151"/>
        <v>-2.5766685722222071E-2</v>
      </c>
      <c r="M353" s="23"/>
      <c r="N353" s="40">
        <f t="shared" si="138"/>
        <v>-0.80763255332129791</v>
      </c>
      <c r="O353" s="40">
        <f t="shared" si="143"/>
        <v>-5.5629999999999997</v>
      </c>
      <c r="P353" s="44"/>
      <c r="Q353" s="40"/>
      <c r="R353" s="23"/>
      <c r="T353" s="25"/>
      <c r="U353" s="25"/>
      <c r="V353" s="26"/>
    </row>
    <row r="354" spans="1:22" ht="15">
      <c r="A354" s="7">
        <v>1148000</v>
      </c>
      <c r="B354" s="7">
        <f t="shared" si="140"/>
        <v>-1148</v>
      </c>
      <c r="C354" s="6">
        <v>1.2230848670000001</v>
      </c>
      <c r="E354" s="8"/>
      <c r="F354" s="25">
        <f t="shared" si="141"/>
        <v>-962.88691289327176</v>
      </c>
      <c r="G354" s="25">
        <f t="shared" si="142"/>
        <v>-962.11355041659056</v>
      </c>
      <c r="H354" s="26">
        <f t="shared" si="147"/>
        <v>1.1166465729999999</v>
      </c>
      <c r="I354" s="26">
        <f t="shared" si="148"/>
        <v>1.1418712664999999</v>
      </c>
      <c r="J354" s="29">
        <f t="shared" si="152"/>
        <v>1.0116965052222224</v>
      </c>
      <c r="K354" s="29">
        <f t="shared" si="150"/>
        <v>-0.1301747612777775</v>
      </c>
      <c r="L354" s="58">
        <f t="shared" si="151"/>
        <v>-0.10495006777777749</v>
      </c>
      <c r="M354" s="23"/>
      <c r="N354" s="40">
        <f t="shared" si="138"/>
        <v>-0.23963953142633773</v>
      </c>
      <c r="O354" s="40">
        <f t="shared" si="143"/>
        <v>-5.5629999999999997</v>
      </c>
      <c r="P354" s="44"/>
      <c r="Q354" s="40"/>
      <c r="R354" s="23"/>
      <c r="T354" s="25"/>
      <c r="U354" s="25"/>
      <c r="V354" s="26"/>
    </row>
    <row r="355" spans="1:22" ht="15">
      <c r="A355" s="7">
        <v>1147000</v>
      </c>
      <c r="B355" s="7">
        <f t="shared" si="140"/>
        <v>-1147</v>
      </c>
      <c r="C355" s="6">
        <v>1.374778667</v>
      </c>
      <c r="E355" s="8"/>
      <c r="F355" s="25">
        <f t="shared" si="141"/>
        <v>-961.3401879399097</v>
      </c>
      <c r="G355" s="25">
        <f t="shared" si="142"/>
        <v>-960.5668254632285</v>
      </c>
      <c r="H355" s="26">
        <f t="shared" si="147"/>
        <v>1.2727582399999999</v>
      </c>
      <c r="I355" s="26">
        <f t="shared" si="148"/>
        <v>1.12752472</v>
      </c>
      <c r="J355" s="29">
        <f t="shared" si="152"/>
        <v>1.0405204970555555</v>
      </c>
      <c r="K355" s="29">
        <f t="shared" si="150"/>
        <v>-8.7004222944444543E-2</v>
      </c>
      <c r="L355" s="58">
        <f t="shared" si="151"/>
        <v>-0.23223774294444444</v>
      </c>
      <c r="M355" s="23"/>
      <c r="N355" s="40">
        <f t="shared" si="138"/>
        <v>0.44048349051969632</v>
      </c>
      <c r="O355" s="40">
        <f t="shared" si="143"/>
        <v>-5.5629999999999997</v>
      </c>
      <c r="P355" s="44"/>
      <c r="Q355" s="40"/>
      <c r="R355" s="23"/>
      <c r="T355" s="25"/>
      <c r="U355" s="25"/>
      <c r="V355" s="26"/>
    </row>
    <row r="356" spans="1:22" ht="15">
      <c r="A356" s="7">
        <v>1146000</v>
      </c>
      <c r="B356" s="7">
        <f t="shared" si="140"/>
        <v>-1146</v>
      </c>
      <c r="C356" s="6">
        <v>1.4586050669999999</v>
      </c>
      <c r="E356" s="8"/>
      <c r="F356" s="25">
        <f t="shared" si="141"/>
        <v>-959.79346298654764</v>
      </c>
      <c r="G356" s="25">
        <f t="shared" si="142"/>
        <v>-959.02010050986644</v>
      </c>
      <c r="H356" s="26">
        <f t="shared" si="147"/>
        <v>0.99316934700000004</v>
      </c>
      <c r="I356" s="26">
        <f t="shared" si="148"/>
        <v>1.0729956090000001</v>
      </c>
      <c r="J356" s="29">
        <f t="shared" si="152"/>
        <v>1.0503481837777777</v>
      </c>
      <c r="K356" s="29">
        <f t="shared" si="150"/>
        <v>-2.2647425222222406E-2</v>
      </c>
      <c r="L356" s="58">
        <f t="shared" si="151"/>
        <v>5.7178836777777686E-2</v>
      </c>
      <c r="M356" s="23"/>
      <c r="N356" s="40">
        <f t="shared" si="138"/>
        <v>0.91449939182289808</v>
      </c>
      <c r="O356" s="40">
        <f t="shared" si="143"/>
        <v>-5.5629999999999997</v>
      </c>
      <c r="P356" s="44"/>
      <c r="Q356" s="40"/>
      <c r="R356" s="23"/>
      <c r="T356" s="25"/>
      <c r="U356" s="25"/>
      <c r="V356" s="26"/>
    </row>
    <row r="357" spans="1:22" ht="15">
      <c r="A357" s="7">
        <v>1145000</v>
      </c>
      <c r="B357" s="7">
        <f t="shared" si="140"/>
        <v>-1145</v>
      </c>
      <c r="C357" s="6">
        <v>1.7357066670000001</v>
      </c>
      <c r="E357" s="8"/>
      <c r="F357" s="25">
        <f t="shared" si="141"/>
        <v>-958.24673803318558</v>
      </c>
      <c r="G357" s="25">
        <f t="shared" si="142"/>
        <v>-957.47337555650438</v>
      </c>
      <c r="H357" s="26">
        <f t="shared" si="147"/>
        <v>0.95305923999999997</v>
      </c>
      <c r="I357" s="26">
        <f t="shared" si="148"/>
        <v>0.97349328899999998</v>
      </c>
      <c r="J357" s="29">
        <f t="shared" si="152"/>
        <v>1.039141410388889</v>
      </c>
      <c r="K357" s="29">
        <f t="shared" si="150"/>
        <v>6.564812138888898E-2</v>
      </c>
      <c r="L357" s="58">
        <f t="shared" si="151"/>
        <v>8.608217038888899E-2</v>
      </c>
      <c r="M357" s="23"/>
      <c r="N357" s="40">
        <f t="shared" si="138"/>
        <v>0.96061086416351815</v>
      </c>
      <c r="O357" s="40">
        <f t="shared" si="143"/>
        <v>-5.5629999999999997</v>
      </c>
      <c r="P357" s="44"/>
      <c r="Q357" s="40"/>
      <c r="R357" s="23"/>
      <c r="T357" s="25"/>
      <c r="U357" s="25"/>
      <c r="V357" s="26"/>
    </row>
    <row r="358" spans="1:22" ht="15">
      <c r="A358" s="7">
        <v>1144000</v>
      </c>
      <c r="B358" s="7">
        <f t="shared" si="140"/>
        <v>-1144</v>
      </c>
      <c r="C358" s="6">
        <v>2.0398249329999998</v>
      </c>
      <c r="E358" s="8"/>
      <c r="F358" s="25">
        <f t="shared" si="141"/>
        <v>-956.70001307982352</v>
      </c>
      <c r="G358" s="25">
        <f t="shared" si="142"/>
        <v>-955.92665060314232</v>
      </c>
      <c r="H358" s="26">
        <f t="shared" si="147"/>
        <v>0.97425128000000005</v>
      </c>
      <c r="I358" s="26">
        <f t="shared" si="148"/>
        <v>1.0061104978333333</v>
      </c>
      <c r="J358" s="29">
        <f t="shared" si="152"/>
        <v>1.0213479570555555</v>
      </c>
      <c r="K358" s="29">
        <f t="shared" si="150"/>
        <v>1.5237459222222194E-2</v>
      </c>
      <c r="L358" s="58">
        <f t="shared" si="151"/>
        <v>4.7096677055555425E-2</v>
      </c>
      <c r="M358" s="23"/>
      <c r="N358" s="40">
        <f t="shared" si="138"/>
        <v>0.55724183716146136</v>
      </c>
      <c r="O358" s="40">
        <f t="shared" si="143"/>
        <v>-5.5629999999999997</v>
      </c>
      <c r="P358" s="44"/>
      <c r="Q358" s="40"/>
      <c r="R358" s="23"/>
      <c r="T358" s="25"/>
      <c r="U358" s="25"/>
      <c r="V358" s="26"/>
    </row>
    <row r="359" spans="1:22" ht="15">
      <c r="A359" s="7">
        <v>1143000</v>
      </c>
      <c r="B359" s="7">
        <f t="shared" si="140"/>
        <v>-1143</v>
      </c>
      <c r="C359" s="6">
        <v>2.1931709330000002</v>
      </c>
      <c r="E359" s="8"/>
      <c r="F359" s="25">
        <f t="shared" si="141"/>
        <v>-955.15328812646146</v>
      </c>
      <c r="G359" s="25">
        <f t="shared" si="142"/>
        <v>-954.37992564978026</v>
      </c>
      <c r="H359" s="26">
        <f t="shared" si="147"/>
        <v>1.0910209735</v>
      </c>
      <c r="I359" s="26">
        <f t="shared" si="148"/>
        <v>1.0196302268333333</v>
      </c>
      <c r="J359" s="29">
        <f t="shared" si="152"/>
        <v>0.99416579705555563</v>
      </c>
      <c r="K359" s="29">
        <f t="shared" si="150"/>
        <v>-2.5464429777777631E-2</v>
      </c>
      <c r="L359" s="58">
        <f t="shared" si="151"/>
        <v>-9.6855176444444413E-2</v>
      </c>
      <c r="M359" s="23"/>
      <c r="N359" s="40">
        <f t="shared" si="138"/>
        <v>-0.10686683850159578</v>
      </c>
      <c r="O359" s="40">
        <f t="shared" si="143"/>
        <v>-5.5629999999999997</v>
      </c>
      <c r="P359" s="44"/>
      <c r="Q359" s="40"/>
      <c r="R359" s="23"/>
      <c r="T359" s="25"/>
      <c r="U359" s="25"/>
      <c r="V359" s="26"/>
    </row>
    <row r="360" spans="1:22" ht="15">
      <c r="A360" s="7">
        <v>1142000</v>
      </c>
      <c r="B360" s="7">
        <f t="shared" si="140"/>
        <v>-1142</v>
      </c>
      <c r="C360" s="6">
        <v>1.6886023999999999</v>
      </c>
      <c r="E360" s="8"/>
      <c r="F360" s="25">
        <f t="shared" si="141"/>
        <v>-953.6065631730994</v>
      </c>
      <c r="G360" s="25">
        <f t="shared" si="142"/>
        <v>-952.8332006964182</v>
      </c>
      <c r="H360" s="26">
        <f t="shared" si="147"/>
        <v>0.99361842700000003</v>
      </c>
      <c r="I360" s="26">
        <f t="shared" si="148"/>
        <v>1.0020596756666666</v>
      </c>
      <c r="J360" s="29">
        <f t="shared" si="152"/>
        <v>0.95739426000000016</v>
      </c>
      <c r="K360" s="29">
        <f t="shared" si="150"/>
        <v>-4.4665415666666486E-2</v>
      </c>
      <c r="L360" s="58">
        <f t="shared" si="151"/>
        <v>-3.6224166999999863E-2</v>
      </c>
      <c r="M360" s="23"/>
      <c r="N360" s="40">
        <f t="shared" si="138"/>
        <v>-0.72097133273718428</v>
      </c>
      <c r="O360" s="40">
        <f t="shared" si="143"/>
        <v>-5.5629999999999997</v>
      </c>
      <c r="P360" s="44"/>
      <c r="Q360" s="40"/>
      <c r="R360" s="23"/>
      <c r="T360" s="25"/>
      <c r="U360" s="25"/>
      <c r="V360" s="26"/>
    </row>
    <row r="361" spans="1:22" ht="15">
      <c r="A361" s="7">
        <v>1141000</v>
      </c>
      <c r="B361" s="7">
        <f t="shared" si="140"/>
        <v>-1141</v>
      </c>
      <c r="C361" s="6">
        <v>1.5280191999999999</v>
      </c>
      <c r="E361" s="8"/>
      <c r="F361" s="25">
        <f t="shared" si="141"/>
        <v>-952.05983821973734</v>
      </c>
      <c r="G361" s="25">
        <f t="shared" si="142"/>
        <v>-951.28647574305614</v>
      </c>
      <c r="H361" s="26">
        <f t="shared" si="147"/>
        <v>0.92153962649999999</v>
      </c>
      <c r="I361" s="26">
        <f t="shared" si="148"/>
        <v>0.93040865333333322</v>
      </c>
      <c r="J361" s="29">
        <f t="shared" si="152"/>
        <v>0.961179945888889</v>
      </c>
      <c r="K361" s="29">
        <f t="shared" si="150"/>
        <v>3.0771292555555774E-2</v>
      </c>
      <c r="L361" s="58">
        <f t="shared" si="151"/>
        <v>3.9640319388889012E-2</v>
      </c>
      <c r="M361" s="23"/>
      <c r="N361" s="40">
        <f t="shared" si="138"/>
        <v>-0.99772532768116906</v>
      </c>
      <c r="O361" s="40">
        <f t="shared" si="143"/>
        <v>-5.5629999999999997</v>
      </c>
      <c r="P361" s="44"/>
      <c r="Q361" s="40"/>
      <c r="R361" s="23"/>
    </row>
    <row r="362" spans="1:22" ht="15">
      <c r="A362" s="7">
        <v>1140000</v>
      </c>
      <c r="B362" s="7">
        <f t="shared" si="140"/>
        <v>-1140</v>
      </c>
      <c r="C362" s="6">
        <v>1.1890105200000001</v>
      </c>
      <c r="E362" s="8"/>
      <c r="F362" s="25">
        <f t="shared" si="141"/>
        <v>-950.51311326637529</v>
      </c>
      <c r="G362" s="25">
        <f t="shared" si="142"/>
        <v>-949.73975078969409</v>
      </c>
      <c r="H362" s="26">
        <f t="shared" si="147"/>
        <v>0.87606790649999999</v>
      </c>
      <c r="I362" s="26">
        <f t="shared" si="148"/>
        <v>0.88987155533333329</v>
      </c>
      <c r="J362" s="29">
        <f t="shared" si="152"/>
        <v>0.97774977255555562</v>
      </c>
      <c r="K362" s="29">
        <f t="shared" si="150"/>
        <v>8.7878217222222332E-2</v>
      </c>
      <c r="L362" s="58">
        <f t="shared" si="151"/>
        <v>0.10168186605555563</v>
      </c>
      <c r="M362" s="23"/>
      <c r="N362" s="40">
        <f t="shared" si="138"/>
        <v>-0.80763255332124362</v>
      </c>
      <c r="O362" s="40">
        <f t="shared" si="143"/>
        <v>-5.5629999999999997</v>
      </c>
      <c r="P362" s="44"/>
      <c r="Q362" s="40"/>
      <c r="R362" s="23"/>
    </row>
    <row r="363" spans="1:22" ht="15">
      <c r="A363" s="7">
        <v>1139000</v>
      </c>
      <c r="B363" s="7">
        <f t="shared" si="140"/>
        <v>-1139</v>
      </c>
      <c r="C363" s="6">
        <v>1.168406627</v>
      </c>
      <c r="E363" s="8"/>
      <c r="F363" s="25">
        <f t="shared" si="141"/>
        <v>-948.96638831301323</v>
      </c>
      <c r="G363" s="25">
        <f t="shared" si="142"/>
        <v>-948.19302583633203</v>
      </c>
      <c r="H363" s="26">
        <f t="shared" si="147"/>
        <v>0.87200713299999999</v>
      </c>
      <c r="I363" s="26">
        <f t="shared" si="148"/>
        <v>0.8966298153333333</v>
      </c>
      <c r="J363" s="29">
        <f t="shared" si="152"/>
        <v>0.98222390733333342</v>
      </c>
      <c r="K363" s="29">
        <f t="shared" si="150"/>
        <v>8.5594092000000122E-2</v>
      </c>
      <c r="L363" s="58">
        <f t="shared" si="151"/>
        <v>0.11021677433333343</v>
      </c>
      <c r="M363" s="23"/>
      <c r="N363" s="40">
        <f t="shared" si="138"/>
        <v>-0.23963953142635866</v>
      </c>
      <c r="O363" s="40">
        <f t="shared" si="143"/>
        <v>-5.5629999999999997</v>
      </c>
      <c r="P363" s="44"/>
      <c r="Q363" s="40"/>
      <c r="R363" s="23"/>
    </row>
    <row r="364" spans="1:22" ht="15">
      <c r="A364" s="7">
        <v>1138000</v>
      </c>
      <c r="B364" s="7">
        <f t="shared" si="140"/>
        <v>-1138</v>
      </c>
      <c r="C364" s="6">
        <v>1.286434093</v>
      </c>
      <c r="E364" s="8"/>
      <c r="F364" s="25">
        <f t="shared" si="141"/>
        <v>-947.41966335965117</v>
      </c>
      <c r="G364" s="25">
        <f t="shared" si="142"/>
        <v>-946.64630088296997</v>
      </c>
      <c r="H364" s="26">
        <f t="shared" si="147"/>
        <v>0.94181440650000003</v>
      </c>
      <c r="I364" s="26">
        <f t="shared" si="148"/>
        <v>0.94702068650000015</v>
      </c>
      <c r="J364" s="29">
        <f t="shared" si="152"/>
        <v>0.98422959327777759</v>
      </c>
      <c r="K364" s="29">
        <f t="shared" si="150"/>
        <v>3.720890677777744E-2</v>
      </c>
      <c r="L364" s="58">
        <f t="shared" si="151"/>
        <v>4.2415186777777558E-2</v>
      </c>
      <c r="M364" s="23"/>
      <c r="N364" s="40">
        <f t="shared" si="138"/>
        <v>0.44048349051972802</v>
      </c>
      <c r="O364" s="40">
        <f t="shared" si="143"/>
        <v>-5.5629999999999997</v>
      </c>
      <c r="P364" s="44"/>
      <c r="Q364" s="40"/>
      <c r="R364" s="23"/>
    </row>
    <row r="365" spans="1:22" ht="15">
      <c r="A365" s="7">
        <v>1137000</v>
      </c>
      <c r="B365" s="7">
        <f t="shared" si="140"/>
        <v>-1137</v>
      </c>
      <c r="C365" s="6">
        <v>1.3835907999999999</v>
      </c>
      <c r="E365" s="8"/>
      <c r="F365" s="25">
        <f t="shared" si="141"/>
        <v>-945.87293840628911</v>
      </c>
      <c r="G365" s="25">
        <f t="shared" si="142"/>
        <v>-945.09957592960791</v>
      </c>
      <c r="H365" s="26">
        <f t="shared" si="147"/>
        <v>1.0272405200000001</v>
      </c>
      <c r="I365" s="26">
        <f t="shared" si="148"/>
        <v>1.0237475355000001</v>
      </c>
      <c r="J365" s="29">
        <f t="shared" si="152"/>
        <v>0.97247745549999998</v>
      </c>
      <c r="K365" s="29">
        <f t="shared" si="150"/>
        <v>-5.1270080000000107E-2</v>
      </c>
      <c r="L365" s="58">
        <f t="shared" si="151"/>
        <v>-5.4763064500000125E-2</v>
      </c>
      <c r="M365" s="23"/>
      <c r="N365" s="40">
        <f t="shared" si="138"/>
        <v>0.91449939182288931</v>
      </c>
      <c r="O365" s="40">
        <f t="shared" si="143"/>
        <v>-5.5629999999999997</v>
      </c>
      <c r="P365" s="44"/>
      <c r="Q365" s="40"/>
      <c r="R365" s="23"/>
    </row>
    <row r="366" spans="1:22" ht="15">
      <c r="A366" s="7">
        <v>1136000</v>
      </c>
      <c r="B366" s="7">
        <f t="shared" si="140"/>
        <v>-1136</v>
      </c>
      <c r="C366" s="6">
        <v>1.4188487999999999</v>
      </c>
      <c r="E366" s="8"/>
      <c r="F366" s="25">
        <f t="shared" si="141"/>
        <v>-944.32621345292705</v>
      </c>
      <c r="G366" s="25">
        <f t="shared" si="142"/>
        <v>-943.55285097624585</v>
      </c>
      <c r="H366" s="26">
        <f t="shared" si="147"/>
        <v>1.1021876800000001</v>
      </c>
      <c r="I366" s="26">
        <f t="shared" si="148"/>
        <v>1.047982231</v>
      </c>
      <c r="J366" s="29">
        <f t="shared" si="152"/>
        <v>0.93063514661111113</v>
      </c>
      <c r="K366" s="29">
        <f t="shared" si="150"/>
        <v>-0.11734708438888886</v>
      </c>
      <c r="L366" s="58">
        <f t="shared" si="151"/>
        <v>-0.17155253338888898</v>
      </c>
      <c r="M366" s="23"/>
      <c r="N366" s="40">
        <f t="shared" si="138"/>
        <v>0.96061086416349262</v>
      </c>
      <c r="O366" s="40">
        <f t="shared" si="143"/>
        <v>-5.5629999999999997</v>
      </c>
      <c r="P366" s="44"/>
      <c r="Q366" s="40"/>
      <c r="R366" s="23"/>
    </row>
    <row r="367" spans="1:22" ht="15">
      <c r="A367" s="7">
        <v>1135000</v>
      </c>
      <c r="B367" s="7">
        <f t="shared" si="140"/>
        <v>-1135</v>
      </c>
      <c r="C367" s="6">
        <v>1.2922229599999999</v>
      </c>
      <c r="E367" s="8"/>
      <c r="F367" s="25">
        <f t="shared" si="141"/>
        <v>-942.77948849956499</v>
      </c>
      <c r="G367" s="25">
        <f t="shared" si="142"/>
        <v>-942.00612602288379</v>
      </c>
      <c r="H367" s="26">
        <f t="shared" si="147"/>
        <v>1.014518493</v>
      </c>
      <c r="I367" s="26">
        <f t="shared" si="148"/>
        <v>1.07525944</v>
      </c>
      <c r="J367" s="29">
        <f t="shared" si="152"/>
        <v>0.86740428144444459</v>
      </c>
      <c r="K367" s="29">
        <f t="shared" si="150"/>
        <v>-0.20785515855555536</v>
      </c>
      <c r="L367" s="58">
        <f t="shared" si="151"/>
        <v>-0.14711421155555537</v>
      </c>
      <c r="M367" s="23"/>
      <c r="N367" s="40">
        <f t="shared" si="138"/>
        <v>0.55724183716138487</v>
      </c>
      <c r="O367" s="40">
        <f t="shared" si="143"/>
        <v>-5.5629999999999997</v>
      </c>
      <c r="P367" s="44"/>
      <c r="Q367" s="40"/>
      <c r="R367" s="23"/>
    </row>
    <row r="368" spans="1:22" ht="15">
      <c r="A368" s="7">
        <v>1134000</v>
      </c>
      <c r="B368" s="7">
        <f t="shared" si="140"/>
        <v>-1134</v>
      </c>
      <c r="C368" s="6">
        <v>1.214456027</v>
      </c>
      <c r="E368" s="8"/>
      <c r="F368" s="25">
        <f t="shared" si="141"/>
        <v>-941.23276354620293</v>
      </c>
      <c r="G368" s="25">
        <f t="shared" si="142"/>
        <v>-940.45940106952173</v>
      </c>
      <c r="H368" s="26">
        <f t="shared" si="147"/>
        <v>1.109072147</v>
      </c>
      <c r="I368" s="26">
        <f t="shared" si="148"/>
        <v>1.0038132756666667</v>
      </c>
      <c r="J368" s="29">
        <f t="shared" si="152"/>
        <v>0.82729742744444446</v>
      </c>
      <c r="K368" s="29">
        <f t="shared" si="150"/>
        <v>-0.17651584822222222</v>
      </c>
      <c r="L368" s="58">
        <f t="shared" si="151"/>
        <v>-0.28177471955555555</v>
      </c>
      <c r="M368" s="23"/>
      <c r="N368" s="40">
        <f t="shared" si="138"/>
        <v>-0.10686683850168738</v>
      </c>
      <c r="O368" s="40">
        <f t="shared" si="143"/>
        <v>-5.5629999999999997</v>
      </c>
      <c r="P368" s="44"/>
      <c r="Q368" s="40"/>
      <c r="R368" s="23"/>
    </row>
    <row r="369" spans="1:18" ht="15">
      <c r="A369" s="7">
        <v>1133000</v>
      </c>
      <c r="B369" s="7">
        <f t="shared" si="140"/>
        <v>-1133</v>
      </c>
      <c r="C369" s="6">
        <v>1.1929432</v>
      </c>
      <c r="E369" s="8"/>
      <c r="F369" s="25">
        <f t="shared" si="141"/>
        <v>-939.68603859284087</v>
      </c>
      <c r="G369" s="25">
        <f t="shared" si="142"/>
        <v>-938.91267611615967</v>
      </c>
      <c r="H369" s="26">
        <f t="shared" si="147"/>
        <v>0.88784918700000004</v>
      </c>
      <c r="I369" s="26">
        <f t="shared" si="148"/>
        <v>0.84729339349999988</v>
      </c>
      <c r="J369" s="29">
        <f t="shared" si="152"/>
        <v>0.79103540822222218</v>
      </c>
      <c r="K369" s="29">
        <f t="shared" si="150"/>
        <v>-5.62579852777777E-2</v>
      </c>
      <c r="L369" s="58">
        <f t="shared" si="151"/>
        <v>-9.6813778777777859E-2</v>
      </c>
      <c r="M369" s="23"/>
      <c r="N369" s="40">
        <f t="shared" si="138"/>
        <v>-0.72097133273724812</v>
      </c>
      <c r="O369" s="40">
        <f t="shared" si="143"/>
        <v>-5.5629999999999997</v>
      </c>
      <c r="P369" s="44"/>
      <c r="Q369" s="40"/>
      <c r="R369" s="23"/>
    </row>
    <row r="370" spans="1:18" ht="15">
      <c r="A370" s="7">
        <v>1132000</v>
      </c>
      <c r="B370" s="7">
        <f t="shared" si="140"/>
        <v>-1132</v>
      </c>
      <c r="C370" s="6">
        <v>0.967090373</v>
      </c>
      <c r="E370" s="8"/>
      <c r="F370" s="25">
        <f t="shared" si="141"/>
        <v>-938.13931363947881</v>
      </c>
      <c r="G370" s="25">
        <f t="shared" si="142"/>
        <v>-937.36595116279761</v>
      </c>
      <c r="H370" s="26">
        <f t="shared" si="147"/>
        <v>0.54495884649999993</v>
      </c>
      <c r="I370" s="26">
        <f t="shared" si="148"/>
        <v>0.57993271783333333</v>
      </c>
      <c r="J370" s="29">
        <f t="shared" si="152"/>
        <v>0.71032212377777781</v>
      </c>
      <c r="K370" s="29">
        <f t="shared" si="150"/>
        <v>0.13038940594444448</v>
      </c>
      <c r="L370" s="58">
        <f t="shared" si="151"/>
        <v>0.16536327727777789</v>
      </c>
      <c r="M370" s="23"/>
      <c r="N370" s="40">
        <f t="shared" si="138"/>
        <v>-0.9977253276811715</v>
      </c>
      <c r="O370" s="40">
        <f t="shared" si="143"/>
        <v>-5.5629999999999997</v>
      </c>
      <c r="P370" s="44"/>
      <c r="Q370" s="40"/>
      <c r="R370" s="23"/>
    </row>
    <row r="371" spans="1:18" ht="15">
      <c r="A371" s="7">
        <v>1131000</v>
      </c>
      <c r="B371" s="7">
        <f t="shared" si="140"/>
        <v>-1131</v>
      </c>
      <c r="C371" s="6">
        <v>0.91911089300000004</v>
      </c>
      <c r="E371" s="8"/>
      <c r="F371" s="25">
        <f t="shared" si="141"/>
        <v>-936.59258868611676</v>
      </c>
      <c r="G371" s="25">
        <f t="shared" si="142"/>
        <v>-935.81922620943556</v>
      </c>
      <c r="H371" s="26">
        <f t="shared" si="147"/>
        <v>0.30699011999999998</v>
      </c>
      <c r="I371" s="26">
        <f t="shared" si="148"/>
        <v>0.45433147116666667</v>
      </c>
      <c r="J371" s="29">
        <f t="shared" si="152"/>
        <v>0.6150806889999999</v>
      </c>
      <c r="K371" s="29">
        <f t="shared" si="150"/>
        <v>0.16074921783333324</v>
      </c>
      <c r="L371" s="58">
        <f t="shared" si="151"/>
        <v>0.30809056899999993</v>
      </c>
      <c r="M371" s="23"/>
      <c r="N371" s="40">
        <f t="shared" si="138"/>
        <v>-0.80763255332122275</v>
      </c>
      <c r="O371" s="40">
        <f t="shared" si="143"/>
        <v>-5.5629999999999997</v>
      </c>
      <c r="P371" s="44"/>
      <c r="Q371" s="40"/>
      <c r="R371" s="23"/>
    </row>
    <row r="372" spans="1:18" ht="15">
      <c r="A372" s="7">
        <v>1130000</v>
      </c>
      <c r="B372" s="7">
        <f t="shared" si="140"/>
        <v>-1130</v>
      </c>
      <c r="C372" s="6">
        <v>1.2670697070000001</v>
      </c>
      <c r="E372" s="8"/>
      <c r="F372" s="25">
        <f t="shared" si="141"/>
        <v>-935.0458637327547</v>
      </c>
      <c r="G372" s="25">
        <f t="shared" si="142"/>
        <v>-934.2725012560735</v>
      </c>
      <c r="H372" s="26">
        <f t="shared" si="147"/>
        <v>0.51104544699999999</v>
      </c>
      <c r="I372" s="26">
        <f t="shared" si="148"/>
        <v>0.47783060016666662</v>
      </c>
      <c r="J372" s="29">
        <f t="shared" si="152"/>
        <v>0.54061247722222217</v>
      </c>
      <c r="K372" s="29">
        <f t="shared" si="150"/>
        <v>6.2781877055555546E-2</v>
      </c>
      <c r="L372" s="58">
        <f t="shared" si="151"/>
        <v>2.9567030222222179E-2</v>
      </c>
      <c r="M372" s="23"/>
      <c r="N372" s="40">
        <f t="shared" si="138"/>
        <v>-0.2396395314262692</v>
      </c>
      <c r="O372" s="40">
        <f t="shared" si="143"/>
        <v>-5.5629999999999997</v>
      </c>
      <c r="P372" s="44"/>
      <c r="Q372" s="40"/>
      <c r="R372" s="23"/>
    </row>
    <row r="373" spans="1:18" ht="15">
      <c r="A373" s="7">
        <v>1129000</v>
      </c>
      <c r="B373" s="7">
        <f t="shared" si="140"/>
        <v>-1129</v>
      </c>
      <c r="C373" s="6">
        <v>1.0988971599999999</v>
      </c>
      <c r="E373" s="8"/>
      <c r="F373" s="25">
        <f t="shared" si="141"/>
        <v>-933.49913877939264</v>
      </c>
      <c r="G373" s="25">
        <f t="shared" si="142"/>
        <v>-932.72577630271144</v>
      </c>
      <c r="H373" s="26">
        <f t="shared" si="147"/>
        <v>0.61545623350000001</v>
      </c>
      <c r="I373" s="26">
        <f t="shared" si="148"/>
        <v>0.47577421350000004</v>
      </c>
      <c r="J373" s="29">
        <f t="shared" si="152"/>
        <v>0.44441711500000003</v>
      </c>
      <c r="K373" s="29">
        <f t="shared" si="150"/>
        <v>-3.1357098500000014E-2</v>
      </c>
      <c r="L373" s="58">
        <f t="shared" si="151"/>
        <v>-0.17103911849999998</v>
      </c>
      <c r="M373" s="23"/>
      <c r="N373" s="40">
        <f t="shared" si="138"/>
        <v>0.44048349051981073</v>
      </c>
      <c r="O373" s="40">
        <f t="shared" si="143"/>
        <v>-5.5629999999999997</v>
      </c>
      <c r="P373" s="44"/>
      <c r="Q373" s="40"/>
      <c r="R373" s="23"/>
    </row>
    <row r="374" spans="1:18" ht="15">
      <c r="A374" s="7">
        <v>1128000</v>
      </c>
      <c r="B374" s="7">
        <f t="shared" si="140"/>
        <v>-1128</v>
      </c>
      <c r="C374" s="6">
        <v>0.85072626699999998</v>
      </c>
      <c r="E374" s="8"/>
      <c r="F374" s="25">
        <f t="shared" si="141"/>
        <v>-931.95241382603058</v>
      </c>
      <c r="G374" s="25">
        <f t="shared" si="142"/>
        <v>-931.17905134934938</v>
      </c>
      <c r="H374" s="26">
        <f t="shared" si="147"/>
        <v>0.30082096000000003</v>
      </c>
      <c r="I374" s="26">
        <f t="shared" si="148"/>
        <v>0.3870973201666667</v>
      </c>
      <c r="J374" s="29">
        <f t="shared" si="152"/>
        <v>0.38564884388888893</v>
      </c>
      <c r="K374" s="29">
        <f t="shared" si="150"/>
        <v>-1.4484762777777771E-3</v>
      </c>
      <c r="L374" s="58">
        <f t="shared" si="151"/>
        <v>8.48278838888889E-2</v>
      </c>
      <c r="M374" s="23"/>
      <c r="N374" s="40">
        <f t="shared" si="138"/>
        <v>0.91449939182292661</v>
      </c>
      <c r="O374" s="40">
        <f t="shared" si="143"/>
        <v>-5.5629999999999997</v>
      </c>
      <c r="P374" s="44"/>
      <c r="Q374" s="40"/>
      <c r="R374" s="23"/>
    </row>
    <row r="375" spans="1:18" ht="15">
      <c r="A375" s="7">
        <v>1127000</v>
      </c>
      <c r="B375" s="7">
        <f t="shared" si="140"/>
        <v>-1127</v>
      </c>
      <c r="C375" s="6">
        <v>1.1534193070000001</v>
      </c>
      <c r="E375" s="8"/>
      <c r="F375" s="25">
        <f t="shared" si="141"/>
        <v>-930.40568887266852</v>
      </c>
      <c r="G375" s="25">
        <f t="shared" si="142"/>
        <v>-929.63232639598732</v>
      </c>
      <c r="H375" s="26">
        <f t="shared" si="147"/>
        <v>0.24501476700000002</v>
      </c>
      <c r="I375" s="26">
        <f t="shared" si="148"/>
        <v>0.296713438</v>
      </c>
      <c r="J375" s="29">
        <f t="shared" si="152"/>
        <v>0.39092096316666664</v>
      </c>
      <c r="K375" s="29">
        <f t="shared" si="150"/>
        <v>9.4207525166666639E-2</v>
      </c>
      <c r="L375" s="58">
        <f t="shared" si="151"/>
        <v>0.14590619616666661</v>
      </c>
      <c r="M375" s="23"/>
      <c r="N375" s="40">
        <f t="shared" si="138"/>
        <v>0.96061086416346697</v>
      </c>
      <c r="O375" s="40">
        <f t="shared" si="143"/>
        <v>-5.5629999999999997</v>
      </c>
      <c r="P375" s="44"/>
      <c r="Q375" s="40"/>
      <c r="R375" s="23"/>
    </row>
    <row r="376" spans="1:18" ht="15">
      <c r="A376" s="7">
        <v>1126000</v>
      </c>
      <c r="B376" s="7">
        <f t="shared" si="140"/>
        <v>-1126</v>
      </c>
      <c r="C376" s="6">
        <v>0.90558834700000002</v>
      </c>
      <c r="E376" s="8"/>
      <c r="F376" s="25">
        <f t="shared" si="141"/>
        <v>-928.85896391930646</v>
      </c>
      <c r="G376" s="25">
        <f t="shared" si="142"/>
        <v>-928.08560144262526</v>
      </c>
      <c r="H376" s="26">
        <f t="shared" si="147"/>
        <v>0.344304587</v>
      </c>
      <c r="I376" s="26">
        <f t="shared" si="148"/>
        <v>0.27754441366666666</v>
      </c>
      <c r="J376" s="29">
        <f t="shared" si="152"/>
        <v>0.42558714683333332</v>
      </c>
      <c r="K376" s="29">
        <f t="shared" si="150"/>
        <v>0.14804273316666666</v>
      </c>
      <c r="L376" s="58">
        <f t="shared" si="151"/>
        <v>8.1282559833333323E-2</v>
      </c>
      <c r="M376" s="23"/>
      <c r="N376" s="40">
        <f t="shared" si="138"/>
        <v>0.55724183716140274</v>
      </c>
      <c r="O376" s="40">
        <f t="shared" si="143"/>
        <v>-5.5629999999999997</v>
      </c>
      <c r="P376" s="44"/>
      <c r="Q376" s="40"/>
      <c r="R376" s="23"/>
    </row>
    <row r="377" spans="1:18" ht="15">
      <c r="A377" s="7">
        <v>1125000</v>
      </c>
      <c r="B377" s="7">
        <f t="shared" si="140"/>
        <v>-1125</v>
      </c>
      <c r="C377" s="6">
        <v>0.41285452</v>
      </c>
      <c r="E377" s="8"/>
      <c r="F377" s="25">
        <f t="shared" si="141"/>
        <v>-927.3122389659444</v>
      </c>
      <c r="G377" s="25">
        <f t="shared" si="142"/>
        <v>-926.5388764892632</v>
      </c>
      <c r="H377" s="26">
        <f t="shared" si="147"/>
        <v>0.24331388700000001</v>
      </c>
      <c r="I377" s="26">
        <f t="shared" si="148"/>
        <v>0.31551774033333335</v>
      </c>
      <c r="J377" s="29">
        <f t="shared" si="152"/>
        <v>0.4442635593888889</v>
      </c>
      <c r="K377" s="29">
        <f t="shared" si="150"/>
        <v>0.12874581905555554</v>
      </c>
      <c r="L377" s="58">
        <f t="shared" si="151"/>
        <v>0.20094967238888889</v>
      </c>
      <c r="M377" s="23"/>
      <c r="N377" s="40">
        <f t="shared" si="138"/>
        <v>-0.10686683850172246</v>
      </c>
      <c r="O377" s="40">
        <f t="shared" si="143"/>
        <v>-5.5629999999999997</v>
      </c>
      <c r="P377" s="44"/>
      <c r="Q377" s="40"/>
      <c r="R377" s="23"/>
    </row>
    <row r="378" spans="1:18" ht="15">
      <c r="A378" s="7">
        <v>1124000</v>
      </c>
      <c r="B378" s="7">
        <f t="shared" si="140"/>
        <v>-1124</v>
      </c>
      <c r="C378" s="6">
        <v>0.278129507</v>
      </c>
      <c r="E378" s="8"/>
      <c r="F378" s="25">
        <f t="shared" si="141"/>
        <v>-925.76551401258234</v>
      </c>
      <c r="G378" s="25">
        <f t="shared" si="142"/>
        <v>-924.99215153590114</v>
      </c>
      <c r="H378" s="26">
        <f t="shared" si="147"/>
        <v>0.358934747</v>
      </c>
      <c r="I378" s="26">
        <f t="shared" si="148"/>
        <v>0.39821885133333329</v>
      </c>
      <c r="J378" s="29">
        <f t="shared" si="152"/>
        <v>0.47624288600000003</v>
      </c>
      <c r="K378" s="29">
        <f t="shared" si="150"/>
        <v>7.8024034666666742E-2</v>
      </c>
      <c r="L378" s="58">
        <f t="shared" si="151"/>
        <v>0.11730813900000003</v>
      </c>
      <c r="M378" s="23"/>
      <c r="N378" s="40">
        <f t="shared" si="138"/>
        <v>-0.72097133273723313</v>
      </c>
      <c r="O378" s="40">
        <f t="shared" si="143"/>
        <v>-5.5629999999999997</v>
      </c>
      <c r="P378" s="44"/>
      <c r="Q378" s="40"/>
      <c r="R378" s="23"/>
    </row>
    <row r="379" spans="1:18" ht="15">
      <c r="A379" s="7">
        <v>1123000</v>
      </c>
      <c r="B379" s="7">
        <f t="shared" si="140"/>
        <v>-1123</v>
      </c>
      <c r="C379" s="6">
        <v>0.16677277300000001</v>
      </c>
      <c r="E379" s="8"/>
      <c r="F379" s="25">
        <f t="shared" si="141"/>
        <v>-924.21878905922028</v>
      </c>
      <c r="G379" s="25">
        <f t="shared" si="142"/>
        <v>-923.44542658253908</v>
      </c>
      <c r="H379" s="26">
        <f t="shared" si="147"/>
        <v>0.59240791999999998</v>
      </c>
      <c r="I379" s="26">
        <f t="shared" si="148"/>
        <v>0.52344281333333331</v>
      </c>
      <c r="J379" s="29">
        <f t="shared" si="152"/>
        <v>0.5285179126666667</v>
      </c>
      <c r="K379" s="29">
        <f t="shared" si="150"/>
        <v>5.0750993333333883E-3</v>
      </c>
      <c r="L379" s="58">
        <f t="shared" si="151"/>
        <v>-6.3890007333333276E-2</v>
      </c>
      <c r="M379" s="23"/>
      <c r="N379" s="40">
        <f t="shared" si="138"/>
        <v>-0.99772532768117772</v>
      </c>
      <c r="O379" s="40">
        <f t="shared" si="143"/>
        <v>-5.5629999999999997</v>
      </c>
      <c r="P379" s="44"/>
      <c r="Q379" s="40"/>
      <c r="R379" s="23"/>
    </row>
    <row r="380" spans="1:18" ht="15">
      <c r="A380" s="7">
        <v>1122000</v>
      </c>
      <c r="B380" s="7">
        <f t="shared" si="140"/>
        <v>-1122</v>
      </c>
      <c r="C380" s="6">
        <v>0.29110313300000001</v>
      </c>
      <c r="E380" s="8"/>
      <c r="F380" s="25">
        <f t="shared" si="141"/>
        <v>-922.67206410585823</v>
      </c>
      <c r="G380" s="25">
        <f t="shared" si="142"/>
        <v>-921.89870162917703</v>
      </c>
      <c r="H380" s="26">
        <f t="shared" si="147"/>
        <v>0.61898577300000002</v>
      </c>
      <c r="I380" s="26">
        <f t="shared" si="148"/>
        <v>0.63017561766666663</v>
      </c>
      <c r="J380" s="29">
        <f t="shared" si="152"/>
        <v>0.59344877044444444</v>
      </c>
      <c r="K380" s="29">
        <f t="shared" si="150"/>
        <v>-3.6726847222222192E-2</v>
      </c>
      <c r="L380" s="58">
        <f t="shared" si="151"/>
        <v>-2.5537002555555577E-2</v>
      </c>
      <c r="M380" s="23"/>
      <c r="N380" s="40">
        <f t="shared" si="138"/>
        <v>-0.80763255332120198</v>
      </c>
      <c r="O380" s="40">
        <f t="shared" si="143"/>
        <v>-5.5629999999999997</v>
      </c>
      <c r="P380" s="44"/>
      <c r="Q380" s="40"/>
      <c r="R380" s="23"/>
    </row>
    <row r="381" spans="1:18" ht="15">
      <c r="A381" s="7">
        <v>1121000</v>
      </c>
      <c r="B381" s="7">
        <f t="shared" si="140"/>
        <v>-1121</v>
      </c>
      <c r="C381" s="6">
        <v>0.304326227</v>
      </c>
      <c r="E381" s="8"/>
      <c r="F381" s="25">
        <f t="shared" si="141"/>
        <v>-921.12533915249617</v>
      </c>
      <c r="G381" s="25">
        <f t="shared" si="142"/>
        <v>-920.35197667581497</v>
      </c>
      <c r="H381" s="26">
        <f t="shared" si="147"/>
        <v>0.67913316000000001</v>
      </c>
      <c r="I381" s="26">
        <f t="shared" si="148"/>
        <v>0.73379636866666675</v>
      </c>
      <c r="J381" s="29">
        <f t="shared" si="152"/>
        <v>0.66264022222222219</v>
      </c>
      <c r="K381" s="29">
        <f t="shared" si="150"/>
        <v>-7.1156146444444568E-2</v>
      </c>
      <c r="L381" s="58">
        <f t="shared" si="151"/>
        <v>-1.6492937777777827E-2</v>
      </c>
      <c r="M381" s="23"/>
      <c r="N381" s="40">
        <f t="shared" si="138"/>
        <v>-0.23963953142617977</v>
      </c>
      <c r="O381" s="40">
        <f t="shared" si="143"/>
        <v>-5.5629999999999997</v>
      </c>
      <c r="P381" s="44"/>
      <c r="Q381" s="40"/>
      <c r="R381" s="23"/>
    </row>
    <row r="382" spans="1:18" ht="15">
      <c r="A382" s="7">
        <v>1120000</v>
      </c>
      <c r="B382" s="7">
        <f t="shared" si="140"/>
        <v>-1120</v>
      </c>
      <c r="C382" s="6">
        <v>0.474749747</v>
      </c>
      <c r="E382" s="8"/>
      <c r="F382" s="25">
        <f t="shared" si="141"/>
        <v>-919.57861419913411</v>
      </c>
      <c r="G382" s="25">
        <f t="shared" si="142"/>
        <v>-918.80525172245291</v>
      </c>
      <c r="H382" s="26">
        <f t="shared" si="147"/>
        <v>0.90327017300000001</v>
      </c>
      <c r="I382" s="26">
        <f t="shared" si="148"/>
        <v>0.78456651100000008</v>
      </c>
      <c r="J382" s="29">
        <f t="shared" si="152"/>
        <v>0.75993997033333338</v>
      </c>
      <c r="K382" s="29">
        <f t="shared" si="150"/>
        <v>-2.4626540666666696E-2</v>
      </c>
      <c r="L382" s="58">
        <f t="shared" si="151"/>
        <v>-0.14333020266666663</v>
      </c>
      <c r="M382" s="23"/>
      <c r="N382" s="40">
        <f t="shared" si="138"/>
        <v>0.44048349051989344</v>
      </c>
      <c r="O382" s="40">
        <f t="shared" si="143"/>
        <v>-5.5629999999999997</v>
      </c>
      <c r="P382" s="44"/>
      <c r="Q382" s="40"/>
      <c r="R382" s="23"/>
    </row>
    <row r="383" spans="1:18" ht="15">
      <c r="A383" s="7">
        <v>1119000</v>
      </c>
      <c r="B383" s="7">
        <f t="shared" si="140"/>
        <v>-1119</v>
      </c>
      <c r="C383" s="6">
        <v>0.51279402699999999</v>
      </c>
      <c r="E383" s="8"/>
      <c r="F383" s="25">
        <f t="shared" si="141"/>
        <v>-918.03188924577205</v>
      </c>
      <c r="G383" s="25">
        <f t="shared" si="142"/>
        <v>-917.25852676909085</v>
      </c>
      <c r="H383" s="26">
        <f t="shared" si="147"/>
        <v>0.7712962000000001</v>
      </c>
      <c r="I383" s="26">
        <f t="shared" si="148"/>
        <v>0.83465295333333334</v>
      </c>
      <c r="J383" s="29">
        <f t="shared" si="152"/>
        <v>0.85635125477777774</v>
      </c>
      <c r="K383" s="29">
        <f t="shared" si="150"/>
        <v>2.1698301444444401E-2</v>
      </c>
      <c r="L383" s="58">
        <f t="shared" si="151"/>
        <v>8.5055054777777639E-2</v>
      </c>
      <c r="M383" s="23"/>
      <c r="N383" s="40">
        <f t="shared" si="138"/>
        <v>0.91449939182294093</v>
      </c>
      <c r="O383" s="40">
        <f t="shared" si="143"/>
        <v>-5.5629999999999997</v>
      </c>
      <c r="P383" s="44"/>
      <c r="Q383" s="40"/>
      <c r="R383" s="23"/>
    </row>
    <row r="384" spans="1:18" ht="15">
      <c r="A384" s="7">
        <v>1118000</v>
      </c>
      <c r="B384" s="7">
        <f t="shared" si="140"/>
        <v>-1118</v>
      </c>
      <c r="C384" s="6">
        <v>0.64920699999999998</v>
      </c>
      <c r="E384" s="8"/>
      <c r="F384" s="25">
        <f t="shared" si="141"/>
        <v>-916.48516429240999</v>
      </c>
      <c r="G384" s="25">
        <f t="shared" si="142"/>
        <v>-915.71180181572879</v>
      </c>
      <c r="H384" s="26">
        <f t="shared" si="147"/>
        <v>0.82939248700000001</v>
      </c>
      <c r="I384" s="26">
        <f t="shared" si="148"/>
        <v>0.85590544666666668</v>
      </c>
      <c r="J384" s="29">
        <f t="shared" si="152"/>
        <v>0.92968564511111118</v>
      </c>
      <c r="K384" s="29">
        <f t="shared" si="150"/>
        <v>7.37801984444445E-2</v>
      </c>
      <c r="L384" s="58">
        <f t="shared" si="151"/>
        <v>0.10029315811111117</v>
      </c>
      <c r="M384" s="23"/>
      <c r="N384" s="40">
        <f t="shared" si="138"/>
        <v>0.9606108641634572</v>
      </c>
      <c r="O384" s="40">
        <f t="shared" si="143"/>
        <v>-5.5629999999999997</v>
      </c>
      <c r="P384" s="44"/>
      <c r="Q384" s="40"/>
      <c r="R384" s="23"/>
    </row>
    <row r="385" spans="1:18" ht="15">
      <c r="A385" s="7">
        <v>1117000</v>
      </c>
      <c r="B385" s="7">
        <f t="shared" si="140"/>
        <v>-1117</v>
      </c>
      <c r="C385" s="6">
        <v>0.70596300000000001</v>
      </c>
      <c r="E385" s="8"/>
      <c r="F385" s="25">
        <f t="shared" si="141"/>
        <v>-914.93843933904793</v>
      </c>
      <c r="G385" s="25">
        <f t="shared" si="142"/>
        <v>-914.16507686236673</v>
      </c>
      <c r="H385" s="26">
        <f t="shared" si="147"/>
        <v>0.96702765300000004</v>
      </c>
      <c r="I385" s="26">
        <f t="shared" si="148"/>
        <v>0.97181058666666653</v>
      </c>
      <c r="J385" s="29">
        <f t="shared" si="152"/>
        <v>1.0042534747777778</v>
      </c>
      <c r="K385" s="29">
        <f t="shared" si="150"/>
        <v>3.244288811111129E-2</v>
      </c>
      <c r="L385" s="58">
        <f t="shared" si="151"/>
        <v>3.7225821777777779E-2</v>
      </c>
      <c r="M385" s="23"/>
      <c r="N385" s="40">
        <f t="shared" si="138"/>
        <v>0.55724183716132625</v>
      </c>
      <c r="O385" s="40">
        <f t="shared" si="143"/>
        <v>-5.5629999999999997</v>
      </c>
      <c r="P385" s="44"/>
      <c r="Q385" s="40"/>
      <c r="R385" s="23"/>
    </row>
    <row r="386" spans="1:18" ht="15">
      <c r="A386" s="7">
        <v>1116000</v>
      </c>
      <c r="B386" s="7">
        <f t="shared" si="140"/>
        <v>-1116</v>
      </c>
      <c r="C386" s="6">
        <v>0.61885380000000001</v>
      </c>
      <c r="E386" s="8"/>
      <c r="F386" s="25">
        <f t="shared" si="141"/>
        <v>-913.39171438568587</v>
      </c>
      <c r="G386" s="25">
        <f t="shared" si="142"/>
        <v>-912.61835190900467</v>
      </c>
      <c r="H386" s="26">
        <f t="shared" si="147"/>
        <v>1.11901162</v>
      </c>
      <c r="I386" s="26">
        <f t="shared" si="148"/>
        <v>1.1042251933333331</v>
      </c>
      <c r="J386" s="29">
        <f t="shared" si="152"/>
        <v>1.1081752570000001</v>
      </c>
      <c r="K386" s="29">
        <f t="shared" si="150"/>
        <v>3.9500636666669475E-3</v>
      </c>
      <c r="L386" s="58">
        <f t="shared" si="151"/>
        <v>-1.0836362999999904E-2</v>
      </c>
      <c r="M386" s="23"/>
      <c r="N386" s="40">
        <f t="shared" ref="N386:N449" si="153" xml:space="preserve"> SIN((2*PI()*(G386+O386)/13.9205245802584) + 2.989911921)</f>
        <v>-0.10686683850181407</v>
      </c>
      <c r="O386" s="40">
        <f t="shared" si="143"/>
        <v>-5.5629999999999997</v>
      </c>
      <c r="P386" s="44"/>
      <c r="Q386" s="40"/>
      <c r="R386" s="23"/>
    </row>
    <row r="387" spans="1:18" ht="15">
      <c r="A387" s="7">
        <v>1115000</v>
      </c>
      <c r="B387" s="7">
        <f t="shared" ref="B387:B450" si="154">-A387/1000</f>
        <v>-1115</v>
      </c>
      <c r="C387" s="6">
        <v>0.64984857299999998</v>
      </c>
      <c r="E387" s="8"/>
      <c r="F387" s="25">
        <f t="shared" si="141"/>
        <v>-911.84498943232381</v>
      </c>
      <c r="G387" s="25">
        <f t="shared" si="142"/>
        <v>-911.07162695564261</v>
      </c>
      <c r="H387" s="26">
        <f t="shared" si="147"/>
        <v>1.2266363069999999</v>
      </c>
      <c r="I387" s="26">
        <f t="shared" si="148"/>
        <v>1.1993551200000001</v>
      </c>
      <c r="J387" s="29">
        <f t="shared" si="152"/>
        <v>1.1739686303333334</v>
      </c>
      <c r="K387" s="29">
        <f t="shared" si="150"/>
        <v>-2.5386489666666678E-2</v>
      </c>
      <c r="L387" s="58">
        <f t="shared" si="151"/>
        <v>-5.2667676666666496E-2</v>
      </c>
      <c r="M387" s="23"/>
      <c r="N387" s="40">
        <f t="shared" si="153"/>
        <v>-0.72097133273729697</v>
      </c>
      <c r="O387" s="40">
        <f t="shared" si="143"/>
        <v>-5.5629999999999997</v>
      </c>
      <c r="P387" s="44"/>
      <c r="Q387" s="40"/>
      <c r="R387" s="23"/>
    </row>
    <row r="388" spans="1:18" ht="15">
      <c r="A388" s="7">
        <v>1114000</v>
      </c>
      <c r="B388" s="7">
        <f t="shared" si="154"/>
        <v>-1114</v>
      </c>
      <c r="C388" s="6">
        <v>0.60892185300000001</v>
      </c>
      <c r="E388" s="8"/>
      <c r="F388" s="25">
        <f t="shared" ref="F388:F451" si="155">F387 + 1.54672495336205</f>
        <v>-910.29826447896176</v>
      </c>
      <c r="G388" s="25">
        <f t="shared" ref="G388:G451" si="156">G387 + 1.54672495336205</f>
        <v>-909.52490200228056</v>
      </c>
      <c r="H388" s="26">
        <f t="shared" si="147"/>
        <v>1.2524174330000002</v>
      </c>
      <c r="I388" s="26">
        <f t="shared" si="148"/>
        <v>1.2563833266666669</v>
      </c>
      <c r="J388" s="29">
        <f t="shared" si="152"/>
        <v>1.2262091103333335</v>
      </c>
      <c r="K388" s="29">
        <f t="shared" si="150"/>
        <v>-3.0174216333333392E-2</v>
      </c>
      <c r="L388" s="58">
        <f t="shared" si="151"/>
        <v>-2.6208322666666728E-2</v>
      </c>
      <c r="M388" s="23"/>
      <c r="N388" s="40">
        <f t="shared" si="153"/>
        <v>-0.99772532768118383</v>
      </c>
      <c r="O388" s="40">
        <f t="shared" ref="O388:O451" si="157">O387</f>
        <v>-5.5629999999999997</v>
      </c>
      <c r="P388" s="44"/>
      <c r="Q388" s="40"/>
      <c r="R388" s="23"/>
    </row>
    <row r="389" spans="1:18" ht="15">
      <c r="A389" s="7">
        <v>1113000</v>
      </c>
      <c r="B389" s="7">
        <f t="shared" si="154"/>
        <v>-1113</v>
      </c>
      <c r="C389" s="6">
        <v>0.49678189299999997</v>
      </c>
      <c r="E389" s="8"/>
      <c r="F389" s="25">
        <f t="shared" si="155"/>
        <v>-908.7515395255997</v>
      </c>
      <c r="G389" s="25">
        <f t="shared" si="156"/>
        <v>-907.9781770489185</v>
      </c>
      <c r="H389" s="26">
        <f t="shared" si="147"/>
        <v>1.29009624</v>
      </c>
      <c r="I389" s="26">
        <f t="shared" si="148"/>
        <v>1.3856476243333333</v>
      </c>
      <c r="J389" s="29">
        <f t="shared" si="152"/>
        <v>1.2579424592222221</v>
      </c>
      <c r="K389" s="29">
        <f t="shared" si="150"/>
        <v>-0.12770516511111119</v>
      </c>
      <c r="L389" s="58">
        <f t="shared" si="151"/>
        <v>-3.2153780777777863E-2</v>
      </c>
      <c r="M389" s="23"/>
      <c r="N389" s="40">
        <f t="shared" si="153"/>
        <v>-0.80763255332118122</v>
      </c>
      <c r="O389" s="40">
        <f t="shared" si="157"/>
        <v>-5.5629999999999997</v>
      </c>
      <c r="P389" s="44"/>
      <c r="Q389" s="40"/>
      <c r="R389" s="23"/>
    </row>
    <row r="390" spans="1:18" ht="15">
      <c r="A390" s="7">
        <v>1112000</v>
      </c>
      <c r="B390" s="7">
        <f t="shared" si="154"/>
        <v>-1112</v>
      </c>
      <c r="C390" s="6">
        <v>0.56171731999999996</v>
      </c>
      <c r="E390" s="8"/>
      <c r="F390" s="25">
        <f t="shared" si="155"/>
        <v>-907.20481457223764</v>
      </c>
      <c r="G390" s="25">
        <f t="shared" si="156"/>
        <v>-906.43145209555644</v>
      </c>
      <c r="H390" s="26">
        <f t="shared" ref="H390:H453" si="158">AVERAGEIFS(VADM,KyrBP,"&gt;"&amp;F390,KyrBP,"&lt;="&amp;F391)</f>
        <v>1.6144292</v>
      </c>
      <c r="I390" s="26">
        <f t="shared" si="148"/>
        <v>1.4666453243333333</v>
      </c>
      <c r="J390" s="29">
        <f t="shared" si="152"/>
        <v>1.2669353044444442</v>
      </c>
      <c r="K390" s="29">
        <f t="shared" si="150"/>
        <v>-0.19971001988888903</v>
      </c>
      <c r="L390" s="58">
        <f t="shared" si="151"/>
        <v>-0.34749389555555577</v>
      </c>
      <c r="M390" s="23"/>
      <c r="N390" s="40">
        <f t="shared" si="153"/>
        <v>-0.23963953142614552</v>
      </c>
      <c r="O390" s="40">
        <f t="shared" si="157"/>
        <v>-5.5629999999999997</v>
      </c>
      <c r="P390" s="44"/>
      <c r="Q390" s="40"/>
      <c r="R390" s="23"/>
    </row>
    <row r="391" spans="1:18" ht="15">
      <c r="A391" s="7">
        <v>1111000</v>
      </c>
      <c r="B391" s="7">
        <f t="shared" si="154"/>
        <v>-1111</v>
      </c>
      <c r="C391" s="6">
        <v>0.61550493299999998</v>
      </c>
      <c r="E391" s="8"/>
      <c r="F391" s="25">
        <f t="shared" si="155"/>
        <v>-905.65808961887558</v>
      </c>
      <c r="G391" s="25">
        <f t="shared" si="156"/>
        <v>-904.88472714219438</v>
      </c>
      <c r="H391" s="26">
        <f t="shared" si="158"/>
        <v>1.495410533</v>
      </c>
      <c r="I391" s="26">
        <f t="shared" si="148"/>
        <v>1.4504334176666667</v>
      </c>
      <c r="J391" s="29">
        <f t="shared" si="152"/>
        <v>1.2620898526111111</v>
      </c>
      <c r="K391" s="29">
        <f t="shared" si="150"/>
        <v>-0.18834356505555561</v>
      </c>
      <c r="L391" s="58">
        <f t="shared" si="151"/>
        <v>-0.23332068038888898</v>
      </c>
      <c r="M391" s="23"/>
      <c r="N391" s="40">
        <f t="shared" si="153"/>
        <v>0.44048349051987407</v>
      </c>
      <c r="O391" s="40">
        <f t="shared" si="157"/>
        <v>-5.5629999999999997</v>
      </c>
      <c r="P391" s="44"/>
      <c r="Q391" s="40"/>
      <c r="R391" s="23"/>
    </row>
    <row r="392" spans="1:18" ht="15">
      <c r="A392" s="7">
        <v>1110000</v>
      </c>
      <c r="B392" s="7">
        <f t="shared" si="154"/>
        <v>-1110</v>
      </c>
      <c r="C392" s="6">
        <v>0.70787507999999999</v>
      </c>
      <c r="E392" s="8"/>
      <c r="F392" s="25">
        <f t="shared" si="155"/>
        <v>-904.11136466551352</v>
      </c>
      <c r="G392" s="25">
        <f t="shared" si="156"/>
        <v>-903.33800218883232</v>
      </c>
      <c r="H392" s="26">
        <f t="shared" si="158"/>
        <v>1.24146052</v>
      </c>
      <c r="I392" s="26">
        <f t="shared" ref="I392:I455" si="159">AVERAGE(H391:H393)</f>
        <v>1.28395456</v>
      </c>
      <c r="J392" s="29">
        <f t="shared" si="152"/>
        <v>1.2204185621666666</v>
      </c>
      <c r="K392" s="29">
        <f t="shared" si="150"/>
        <v>-6.3535997833333413E-2</v>
      </c>
      <c r="L392" s="58">
        <f t="shared" si="151"/>
        <v>-2.1041957833333402E-2</v>
      </c>
      <c r="M392" s="23"/>
      <c r="N392" s="40">
        <f t="shared" si="153"/>
        <v>0.91449939182297812</v>
      </c>
      <c r="O392" s="40">
        <f t="shared" si="157"/>
        <v>-5.5629999999999997</v>
      </c>
      <c r="P392" s="44"/>
      <c r="Q392" s="40"/>
      <c r="R392" s="23"/>
    </row>
    <row r="393" spans="1:18" ht="15">
      <c r="A393" s="7">
        <v>1109000</v>
      </c>
      <c r="B393" s="7">
        <f t="shared" si="154"/>
        <v>-1109</v>
      </c>
      <c r="C393" s="6">
        <v>0.84818449299999998</v>
      </c>
      <c r="E393" s="8"/>
      <c r="F393" s="25">
        <f t="shared" si="155"/>
        <v>-902.56463971215146</v>
      </c>
      <c r="G393" s="25">
        <f t="shared" si="156"/>
        <v>-901.79127723547026</v>
      </c>
      <c r="H393" s="26">
        <f t="shared" si="158"/>
        <v>1.1149926269999999</v>
      </c>
      <c r="I393" s="26">
        <f t="shared" si="159"/>
        <v>1.134805469</v>
      </c>
      <c r="J393" s="29">
        <f t="shared" si="152"/>
        <v>1.1661410399444443</v>
      </c>
      <c r="K393" s="29">
        <f t="shared" si="150"/>
        <v>3.133557094444428E-2</v>
      </c>
      <c r="L393" s="58">
        <f t="shared" si="151"/>
        <v>5.1148412944444388E-2</v>
      </c>
      <c r="M393" s="23"/>
      <c r="N393" s="40">
        <f t="shared" si="153"/>
        <v>0.96061086416344743</v>
      </c>
      <c r="O393" s="40">
        <f t="shared" si="157"/>
        <v>-5.5629999999999997</v>
      </c>
      <c r="P393" s="44"/>
      <c r="Q393" s="40"/>
      <c r="R393" s="23"/>
    </row>
    <row r="394" spans="1:18" ht="15">
      <c r="A394" s="7">
        <v>1108000</v>
      </c>
      <c r="B394" s="7">
        <f t="shared" si="154"/>
        <v>-1108</v>
      </c>
      <c r="C394" s="6">
        <v>0.95771085300000003</v>
      </c>
      <c r="E394" s="8"/>
      <c r="F394" s="25">
        <f t="shared" si="155"/>
        <v>-901.0179147587894</v>
      </c>
      <c r="G394" s="25">
        <f t="shared" si="156"/>
        <v>-900.2445522821082</v>
      </c>
      <c r="H394" s="26">
        <f t="shared" si="158"/>
        <v>1.04796326</v>
      </c>
      <c r="I394" s="26">
        <f t="shared" si="159"/>
        <v>1.0794528134999999</v>
      </c>
      <c r="J394" s="29">
        <f t="shared" si="152"/>
        <v>1.0830624251666665</v>
      </c>
      <c r="K394" s="29">
        <f t="shared" si="150"/>
        <v>3.6096116666666234E-3</v>
      </c>
      <c r="L394" s="58">
        <f t="shared" si="151"/>
        <v>3.5099165166666557E-2</v>
      </c>
      <c r="M394" s="23"/>
      <c r="N394" s="40">
        <f t="shared" si="153"/>
        <v>0.55724183716124975</v>
      </c>
      <c r="O394" s="40">
        <f t="shared" si="157"/>
        <v>-5.5629999999999997</v>
      </c>
      <c r="P394" s="44"/>
      <c r="Q394" s="40"/>
      <c r="R394" s="23"/>
    </row>
    <row r="395" spans="1:18" ht="15">
      <c r="A395" s="7">
        <v>1107000</v>
      </c>
      <c r="B395" s="7">
        <f t="shared" si="154"/>
        <v>-1107</v>
      </c>
      <c r="C395" s="6">
        <v>0.88148457300000005</v>
      </c>
      <c r="E395" s="8"/>
      <c r="F395" s="25">
        <f t="shared" si="155"/>
        <v>-899.47118980542734</v>
      </c>
      <c r="G395" s="25">
        <f t="shared" si="156"/>
        <v>-898.69782732874614</v>
      </c>
      <c r="H395" s="26">
        <f t="shared" si="158"/>
        <v>1.0754025535</v>
      </c>
      <c r="I395" s="26">
        <f t="shared" si="159"/>
        <v>0.9916535021666667</v>
      </c>
      <c r="J395" s="29">
        <f t="shared" si="152"/>
        <v>0.95418017255555554</v>
      </c>
      <c r="K395" s="29">
        <f t="shared" ref="K395:K458" si="160">J395-I395</f>
        <v>-3.7473329611111161E-2</v>
      </c>
      <c r="L395" s="58">
        <f t="shared" ref="L395:L458" si="161">J395-H395</f>
        <v>-0.12122238094444449</v>
      </c>
      <c r="M395" s="23"/>
      <c r="N395" s="40">
        <f t="shared" si="153"/>
        <v>-0.10686683850179263</v>
      </c>
      <c r="O395" s="40">
        <f t="shared" si="157"/>
        <v>-5.5629999999999997</v>
      </c>
      <c r="P395" s="44"/>
      <c r="Q395" s="40"/>
      <c r="R395" s="23"/>
    </row>
    <row r="396" spans="1:18" ht="15">
      <c r="A396" s="7">
        <v>1106000</v>
      </c>
      <c r="B396" s="7">
        <f t="shared" si="154"/>
        <v>-1106</v>
      </c>
      <c r="C396" s="6">
        <v>0.89142204000000003</v>
      </c>
      <c r="E396" s="8"/>
      <c r="F396" s="25">
        <f t="shared" si="155"/>
        <v>-897.92446485206528</v>
      </c>
      <c r="G396" s="25">
        <f t="shared" si="156"/>
        <v>-897.15110237538408</v>
      </c>
      <c r="H396" s="26">
        <f t="shared" si="158"/>
        <v>0.85159469300000001</v>
      </c>
      <c r="I396" s="26">
        <f t="shared" si="159"/>
        <v>0.89697232649999992</v>
      </c>
      <c r="J396" s="29">
        <f t="shared" si="152"/>
        <v>0.8365247636666665</v>
      </c>
      <c r="K396" s="29">
        <f t="shared" si="160"/>
        <v>-6.0447562833333413E-2</v>
      </c>
      <c r="L396" s="58">
        <f t="shared" si="161"/>
        <v>-1.5069929333333509E-2</v>
      </c>
      <c r="M396" s="23"/>
      <c r="N396" s="40">
        <f t="shared" si="153"/>
        <v>-0.72097133273732139</v>
      </c>
      <c r="O396" s="40">
        <f t="shared" si="157"/>
        <v>-5.5629999999999997</v>
      </c>
      <c r="P396" s="44"/>
      <c r="Q396" s="40"/>
      <c r="R396" s="23"/>
    </row>
    <row r="397" spans="1:18" ht="15">
      <c r="A397" s="7">
        <v>1105000</v>
      </c>
      <c r="B397" s="7">
        <f t="shared" si="154"/>
        <v>-1105</v>
      </c>
      <c r="C397" s="6">
        <v>0.81959626699999999</v>
      </c>
      <c r="E397" s="8"/>
      <c r="F397" s="25">
        <f t="shared" si="155"/>
        <v>-896.37773989870323</v>
      </c>
      <c r="G397" s="25">
        <f t="shared" si="156"/>
        <v>-895.60437742202203</v>
      </c>
      <c r="H397" s="26">
        <f t="shared" si="158"/>
        <v>0.76391973300000005</v>
      </c>
      <c r="I397" s="26">
        <f t="shared" si="159"/>
        <v>0.71930104433333331</v>
      </c>
      <c r="J397" s="29">
        <f t="shared" si="152"/>
        <v>0.73971905922222214</v>
      </c>
      <c r="K397" s="29">
        <f t="shared" si="160"/>
        <v>2.0418014888888836E-2</v>
      </c>
      <c r="L397" s="58">
        <f t="shared" si="161"/>
        <v>-2.4200673777777904E-2</v>
      </c>
      <c r="M397" s="23"/>
      <c r="N397" s="40">
        <f t="shared" si="153"/>
        <v>-0.99772532768118627</v>
      </c>
      <c r="O397" s="40">
        <f t="shared" si="157"/>
        <v>-5.5629999999999997</v>
      </c>
      <c r="P397" s="44"/>
      <c r="Q397" s="40"/>
      <c r="R397" s="23"/>
    </row>
    <row r="398" spans="1:18" ht="15">
      <c r="A398" s="7">
        <v>1104000</v>
      </c>
      <c r="B398" s="7">
        <f t="shared" si="154"/>
        <v>-1104</v>
      </c>
      <c r="C398" s="6">
        <v>0.93476515999999998</v>
      </c>
      <c r="E398" s="8"/>
      <c r="F398" s="25">
        <f t="shared" si="155"/>
        <v>-894.83101494534117</v>
      </c>
      <c r="G398" s="25">
        <f t="shared" si="156"/>
        <v>-894.05765246865997</v>
      </c>
      <c r="H398" s="26">
        <f t="shared" si="158"/>
        <v>0.54238870699999997</v>
      </c>
      <c r="I398" s="26">
        <f t="shared" si="159"/>
        <v>0.58693245550000006</v>
      </c>
      <c r="J398" s="29">
        <f t="shared" si="152"/>
        <v>0.65158973622222216</v>
      </c>
      <c r="K398" s="29">
        <f t="shared" si="160"/>
        <v>6.4657280722222099E-2</v>
      </c>
      <c r="L398" s="58">
        <f t="shared" si="161"/>
        <v>0.10920102922222219</v>
      </c>
      <c r="M398" s="23"/>
      <c r="N398" s="40">
        <f t="shared" si="153"/>
        <v>-0.80763255332112682</v>
      </c>
      <c r="O398" s="40">
        <f t="shared" si="157"/>
        <v>-5.5629999999999997</v>
      </c>
      <c r="P398" s="44"/>
      <c r="Q398" s="40"/>
      <c r="R398" s="23"/>
    </row>
    <row r="399" spans="1:18" ht="15">
      <c r="A399" s="7">
        <v>1103000</v>
      </c>
      <c r="B399" s="7">
        <f t="shared" si="154"/>
        <v>-1103</v>
      </c>
      <c r="C399" s="6">
        <v>1.2565887600000001</v>
      </c>
      <c r="E399" s="8"/>
      <c r="F399" s="25">
        <f t="shared" si="155"/>
        <v>-893.28428999197911</v>
      </c>
      <c r="G399" s="25">
        <f t="shared" si="156"/>
        <v>-892.51092751529791</v>
      </c>
      <c r="H399" s="26">
        <f t="shared" si="158"/>
        <v>0.4544889265</v>
      </c>
      <c r="I399" s="26">
        <f t="shared" si="159"/>
        <v>0.47779649550000003</v>
      </c>
      <c r="J399" s="29">
        <f t="shared" si="152"/>
        <v>0.57760740361111096</v>
      </c>
      <c r="K399" s="29">
        <f t="shared" si="160"/>
        <v>9.981090811111093E-2</v>
      </c>
      <c r="L399" s="58">
        <f t="shared" si="161"/>
        <v>0.12311847711111096</v>
      </c>
      <c r="M399" s="23"/>
      <c r="N399" s="40">
        <f t="shared" si="153"/>
        <v>-0.23963953142605607</v>
      </c>
      <c r="O399" s="40">
        <f t="shared" si="157"/>
        <v>-5.5629999999999997</v>
      </c>
      <c r="P399" s="44"/>
      <c r="Q399" s="40"/>
      <c r="R399" s="23"/>
    </row>
    <row r="400" spans="1:18" ht="15">
      <c r="A400" s="7">
        <v>1102000</v>
      </c>
      <c r="B400" s="7">
        <f t="shared" si="154"/>
        <v>-1102</v>
      </c>
      <c r="C400" s="6">
        <v>1.3781561330000001</v>
      </c>
      <c r="E400" s="8"/>
      <c r="F400" s="25">
        <f t="shared" si="155"/>
        <v>-891.73756503861705</v>
      </c>
      <c r="G400" s="25">
        <f t="shared" si="156"/>
        <v>-890.96420256193585</v>
      </c>
      <c r="H400" s="26">
        <f t="shared" si="158"/>
        <v>0.43651185300000001</v>
      </c>
      <c r="I400" s="26">
        <f t="shared" si="159"/>
        <v>0.42040331983333329</v>
      </c>
      <c r="J400" s="29">
        <f t="shared" si="152"/>
        <v>0.50059258355555558</v>
      </c>
      <c r="K400" s="29">
        <f t="shared" si="160"/>
        <v>8.0189263722222293E-2</v>
      </c>
      <c r="L400" s="58">
        <f t="shared" si="161"/>
        <v>6.4080730555555576E-2</v>
      </c>
      <c r="M400" s="23"/>
      <c r="N400" s="40">
        <f t="shared" si="153"/>
        <v>0.44048349051995678</v>
      </c>
      <c r="O400" s="40">
        <f t="shared" si="157"/>
        <v>-5.5629999999999997</v>
      </c>
      <c r="P400" s="44"/>
      <c r="Q400" s="40"/>
      <c r="R400" s="23"/>
    </row>
    <row r="401" spans="1:18" ht="15">
      <c r="A401" s="7">
        <v>1101000</v>
      </c>
      <c r="B401" s="7">
        <f t="shared" si="154"/>
        <v>-1101</v>
      </c>
      <c r="C401" s="6">
        <v>1.2770661729999999</v>
      </c>
      <c r="E401" s="8"/>
      <c r="F401" s="25">
        <f t="shared" si="155"/>
        <v>-890.19084008525499</v>
      </c>
      <c r="G401" s="25">
        <f t="shared" si="156"/>
        <v>-889.41747760857379</v>
      </c>
      <c r="H401" s="26">
        <f t="shared" si="158"/>
        <v>0.37020918000000003</v>
      </c>
      <c r="I401" s="26">
        <f t="shared" si="159"/>
        <v>0.37618325100000005</v>
      </c>
      <c r="J401" s="29">
        <f t="shared" si="152"/>
        <v>0.4551363347222222</v>
      </c>
      <c r="K401" s="29">
        <f t="shared" si="160"/>
        <v>7.895308372222215E-2</v>
      </c>
      <c r="L401" s="58">
        <f t="shared" si="161"/>
        <v>8.4927154722222176E-2</v>
      </c>
      <c r="M401" s="23"/>
      <c r="N401" s="40">
        <f t="shared" si="153"/>
        <v>0.91449939182301543</v>
      </c>
      <c r="O401" s="40">
        <f t="shared" si="157"/>
        <v>-5.5629999999999997</v>
      </c>
      <c r="P401" s="44"/>
      <c r="Q401" s="40"/>
      <c r="R401" s="23"/>
    </row>
    <row r="402" spans="1:18" ht="15">
      <c r="A402" s="7">
        <v>1100000</v>
      </c>
      <c r="B402" s="7">
        <f t="shared" si="154"/>
        <v>-1100</v>
      </c>
      <c r="C402" s="6">
        <v>1.24124944</v>
      </c>
      <c r="E402" s="8"/>
      <c r="F402" s="25">
        <f t="shared" si="155"/>
        <v>-888.64411513189293</v>
      </c>
      <c r="G402" s="25">
        <f t="shared" si="156"/>
        <v>-887.87075265521173</v>
      </c>
      <c r="H402" s="26">
        <f t="shared" si="158"/>
        <v>0.32182872000000001</v>
      </c>
      <c r="I402" s="26">
        <f t="shared" si="159"/>
        <v>0.35805338883333332</v>
      </c>
      <c r="J402" s="29">
        <f t="shared" ref="J402:J465" si="162">AVERAGE(H398:H406)</f>
        <v>0.42823149994444448</v>
      </c>
      <c r="K402" s="29">
        <f t="shared" si="160"/>
        <v>7.0178111111111163E-2</v>
      </c>
      <c r="L402" s="58">
        <f t="shared" si="161"/>
        <v>0.10640277994444447</v>
      </c>
      <c r="M402" s="23"/>
      <c r="N402" s="40">
        <f t="shared" si="153"/>
        <v>0.96061086416343755</v>
      </c>
      <c r="O402" s="40">
        <f t="shared" si="157"/>
        <v>-5.5629999999999997</v>
      </c>
      <c r="P402" s="44"/>
      <c r="Q402" s="40"/>
      <c r="R402" s="23"/>
    </row>
    <row r="403" spans="1:18" ht="15">
      <c r="A403" s="7">
        <v>1099000</v>
      </c>
      <c r="B403" s="7">
        <f t="shared" si="154"/>
        <v>-1099</v>
      </c>
      <c r="C403" s="6">
        <v>1.1428758800000001</v>
      </c>
      <c r="E403" s="8"/>
      <c r="F403" s="25">
        <f t="shared" si="155"/>
        <v>-887.09739017853087</v>
      </c>
      <c r="G403" s="25">
        <f t="shared" si="156"/>
        <v>-886.32402770184967</v>
      </c>
      <c r="H403" s="26">
        <f t="shared" si="158"/>
        <v>0.38212226650000003</v>
      </c>
      <c r="I403" s="26">
        <f t="shared" si="159"/>
        <v>0.36207338650000004</v>
      </c>
      <c r="J403" s="29">
        <f t="shared" si="162"/>
        <v>0.43781690283333341</v>
      </c>
      <c r="K403" s="29">
        <f t="shared" si="160"/>
        <v>7.5743516333333372E-2</v>
      </c>
      <c r="L403" s="58">
        <f t="shared" si="161"/>
        <v>5.569463633333338E-2</v>
      </c>
      <c r="M403" s="23"/>
      <c r="N403" s="40">
        <f t="shared" si="153"/>
        <v>0.55724183716122055</v>
      </c>
      <c r="O403" s="40">
        <f t="shared" si="157"/>
        <v>-5.5629999999999997</v>
      </c>
      <c r="P403" s="44"/>
      <c r="Q403" s="40"/>
      <c r="R403" s="23"/>
    </row>
    <row r="404" spans="1:18" ht="15">
      <c r="A404" s="7">
        <v>1098000</v>
      </c>
      <c r="B404" s="7">
        <f t="shared" si="154"/>
        <v>-1098</v>
      </c>
      <c r="C404" s="6">
        <v>0.87962857299999997</v>
      </c>
      <c r="E404" s="8"/>
      <c r="F404" s="25">
        <f t="shared" si="155"/>
        <v>-885.55066522516881</v>
      </c>
      <c r="G404" s="25">
        <f t="shared" si="156"/>
        <v>-884.77730274848761</v>
      </c>
      <c r="H404" s="26">
        <f t="shared" si="158"/>
        <v>0.38226917300000002</v>
      </c>
      <c r="I404" s="26">
        <f t="shared" si="159"/>
        <v>0.40229329766666666</v>
      </c>
      <c r="J404" s="29">
        <f t="shared" si="162"/>
        <v>0.45238873544444452</v>
      </c>
      <c r="K404" s="29">
        <f t="shared" si="160"/>
        <v>5.0095437777777863E-2</v>
      </c>
      <c r="L404" s="58">
        <f t="shared" si="161"/>
        <v>7.0119562444444505E-2</v>
      </c>
      <c r="M404" s="23"/>
      <c r="N404" s="40">
        <f t="shared" si="153"/>
        <v>-0.10686683850188422</v>
      </c>
      <c r="O404" s="40">
        <f t="shared" si="157"/>
        <v>-5.5629999999999997</v>
      </c>
      <c r="P404" s="44"/>
      <c r="Q404" s="40"/>
      <c r="R404" s="23"/>
    </row>
    <row r="405" spans="1:18" ht="15">
      <c r="A405" s="7">
        <v>1097000</v>
      </c>
      <c r="B405" s="7">
        <f t="shared" si="154"/>
        <v>-1097</v>
      </c>
      <c r="C405" s="6">
        <v>0.81537077300000005</v>
      </c>
      <c r="E405" s="8"/>
      <c r="F405" s="25">
        <f t="shared" si="155"/>
        <v>-884.00394027180675</v>
      </c>
      <c r="G405" s="25">
        <f t="shared" si="156"/>
        <v>-883.23057779512555</v>
      </c>
      <c r="H405" s="26">
        <f t="shared" si="158"/>
        <v>0.44248845349999999</v>
      </c>
      <c r="I405" s="26">
        <f t="shared" si="159"/>
        <v>0.44884461550000004</v>
      </c>
      <c r="J405" s="29">
        <f t="shared" si="162"/>
        <v>0.46594680655555565</v>
      </c>
      <c r="K405" s="29">
        <f t="shared" si="160"/>
        <v>1.7102191055555604E-2</v>
      </c>
      <c r="L405" s="58">
        <f t="shared" si="161"/>
        <v>2.3458353055555659E-2</v>
      </c>
      <c r="M405" s="23"/>
      <c r="N405" s="40">
        <f t="shared" si="153"/>
        <v>-0.72097133273738523</v>
      </c>
      <c r="O405" s="40">
        <f t="shared" si="157"/>
        <v>-5.5629999999999997</v>
      </c>
      <c r="P405" s="44"/>
      <c r="Q405" s="40"/>
      <c r="R405" s="23"/>
    </row>
    <row r="406" spans="1:18" ht="15">
      <c r="A406" s="7">
        <v>1096000</v>
      </c>
      <c r="B406" s="7">
        <f t="shared" si="154"/>
        <v>-1096</v>
      </c>
      <c r="C406" s="6">
        <v>0.83230252000000005</v>
      </c>
      <c r="E406" s="8"/>
      <c r="F406" s="25">
        <f t="shared" si="155"/>
        <v>-882.4572153184447</v>
      </c>
      <c r="G406" s="25">
        <f t="shared" si="156"/>
        <v>-881.6838528417635</v>
      </c>
      <c r="H406" s="26">
        <f t="shared" si="158"/>
        <v>0.52177622000000001</v>
      </c>
      <c r="I406" s="26">
        <f t="shared" si="159"/>
        <v>0.53097400216666668</v>
      </c>
      <c r="J406" s="29">
        <f t="shared" si="162"/>
        <v>0.48224373177777774</v>
      </c>
      <c r="K406" s="29">
        <f t="shared" si="160"/>
        <v>-4.8730270388888941E-2</v>
      </c>
      <c r="L406" s="58">
        <f t="shared" si="161"/>
        <v>-3.9532488222222273E-2</v>
      </c>
      <c r="M406" s="23"/>
      <c r="N406" s="40">
        <f t="shared" si="153"/>
        <v>-0.9977253276811886</v>
      </c>
      <c r="O406" s="40">
        <f t="shared" si="157"/>
        <v>-5.5629999999999997</v>
      </c>
      <c r="P406" s="44"/>
      <c r="Q406" s="40"/>
      <c r="R406" s="23"/>
    </row>
    <row r="407" spans="1:18" ht="15">
      <c r="A407" s="7">
        <v>1095000</v>
      </c>
      <c r="B407" s="7">
        <f t="shared" si="154"/>
        <v>-1095</v>
      </c>
      <c r="C407" s="6">
        <v>0.9209212</v>
      </c>
      <c r="E407" s="8"/>
      <c r="F407" s="25">
        <f t="shared" si="155"/>
        <v>-880.91049036508264</v>
      </c>
      <c r="G407" s="25">
        <f t="shared" si="156"/>
        <v>-880.13712788840144</v>
      </c>
      <c r="H407" s="26">
        <f t="shared" si="158"/>
        <v>0.62865733300000004</v>
      </c>
      <c r="I407" s="26">
        <f t="shared" si="159"/>
        <v>0.57868965766666669</v>
      </c>
      <c r="J407" s="29">
        <f t="shared" si="162"/>
        <v>0.51988174211111104</v>
      </c>
      <c r="K407" s="29">
        <f t="shared" si="160"/>
        <v>-5.8807915555555645E-2</v>
      </c>
      <c r="L407" s="58">
        <f t="shared" si="161"/>
        <v>-0.108775590888889</v>
      </c>
      <c r="M407" s="23"/>
      <c r="N407" s="40">
        <f t="shared" si="153"/>
        <v>-0.80763255332107253</v>
      </c>
      <c r="O407" s="40">
        <f t="shared" si="157"/>
        <v>-5.5629999999999997</v>
      </c>
      <c r="P407" s="44"/>
      <c r="Q407" s="40"/>
      <c r="R407" s="23"/>
    </row>
    <row r="408" spans="1:18" ht="15">
      <c r="A408" s="7">
        <v>1094000</v>
      </c>
      <c r="B408" s="7">
        <f t="shared" si="154"/>
        <v>-1094</v>
      </c>
      <c r="C408" s="6">
        <v>1.027679333</v>
      </c>
      <c r="E408" s="8"/>
      <c r="F408" s="25">
        <f t="shared" si="155"/>
        <v>-879.36376541172058</v>
      </c>
      <c r="G408" s="25">
        <f t="shared" si="156"/>
        <v>-878.59040293503938</v>
      </c>
      <c r="H408" s="26">
        <f t="shared" si="158"/>
        <v>0.58563542000000002</v>
      </c>
      <c r="I408" s="26">
        <f t="shared" si="159"/>
        <v>0.59094241533333336</v>
      </c>
      <c r="J408" s="29">
        <f t="shared" si="162"/>
        <v>0.56908846283333325</v>
      </c>
      <c r="K408" s="29">
        <f t="shared" si="160"/>
        <v>-2.1853952500000107E-2</v>
      </c>
      <c r="L408" s="58">
        <f t="shared" si="161"/>
        <v>-1.6546957166666765E-2</v>
      </c>
      <c r="M408" s="23"/>
      <c r="N408" s="40">
        <f t="shared" si="153"/>
        <v>-0.23963953142607702</v>
      </c>
      <c r="O408" s="40">
        <f t="shared" si="157"/>
        <v>-5.5629999999999997</v>
      </c>
      <c r="P408" s="44"/>
      <c r="Q408" s="40"/>
      <c r="R408" s="23"/>
    </row>
    <row r="409" spans="1:18" ht="15">
      <c r="A409" s="7">
        <v>1093000</v>
      </c>
      <c r="B409" s="7">
        <f t="shared" si="154"/>
        <v>-1093</v>
      </c>
      <c r="C409" s="6">
        <v>0.83666137299999999</v>
      </c>
      <c r="E409" s="8"/>
      <c r="F409" s="25">
        <f t="shared" si="155"/>
        <v>-877.81704045835852</v>
      </c>
      <c r="G409" s="25">
        <f t="shared" si="156"/>
        <v>-877.04367798167732</v>
      </c>
      <c r="H409" s="26">
        <f t="shared" si="158"/>
        <v>0.55853449300000002</v>
      </c>
      <c r="I409" s="26">
        <f t="shared" si="159"/>
        <v>0.55368380666666672</v>
      </c>
      <c r="J409" s="29">
        <f t="shared" si="162"/>
        <v>0.6460696110555556</v>
      </c>
      <c r="K409" s="29">
        <f t="shared" si="160"/>
        <v>9.2385804388888881E-2</v>
      </c>
      <c r="L409" s="58">
        <f t="shared" si="161"/>
        <v>8.7535118055555583E-2</v>
      </c>
      <c r="M409" s="23"/>
      <c r="N409" s="40">
        <f t="shared" si="153"/>
        <v>0.44048349051998847</v>
      </c>
      <c r="O409" s="40">
        <f t="shared" si="157"/>
        <v>-5.5629999999999997</v>
      </c>
      <c r="P409" s="44"/>
      <c r="Q409" s="40"/>
      <c r="R409" s="23"/>
    </row>
    <row r="410" spans="1:18" ht="15">
      <c r="A410" s="7">
        <v>1092000</v>
      </c>
      <c r="B410" s="7">
        <f t="shared" si="154"/>
        <v>-1092</v>
      </c>
      <c r="C410" s="6">
        <v>0.84923105300000001</v>
      </c>
      <c r="E410" s="8"/>
      <c r="F410" s="25">
        <f t="shared" si="155"/>
        <v>-876.27031550499646</v>
      </c>
      <c r="G410" s="25">
        <f t="shared" si="156"/>
        <v>-875.49695302831526</v>
      </c>
      <c r="H410" s="26">
        <f t="shared" si="158"/>
        <v>0.51688150700000002</v>
      </c>
      <c r="I410" s="26">
        <f t="shared" si="159"/>
        <v>0.57866227100000012</v>
      </c>
      <c r="J410" s="29">
        <f t="shared" si="162"/>
        <v>0.70557268216666669</v>
      </c>
      <c r="K410" s="29">
        <f t="shared" si="160"/>
        <v>0.12691041116666657</v>
      </c>
      <c r="L410" s="58">
        <f t="shared" si="161"/>
        <v>0.18869117516666667</v>
      </c>
      <c r="M410" s="23"/>
      <c r="N410" s="40">
        <f t="shared" si="153"/>
        <v>0.91449939182300677</v>
      </c>
      <c r="O410" s="40">
        <f t="shared" si="157"/>
        <v>-5.5629999999999997</v>
      </c>
      <c r="P410" s="44"/>
      <c r="Q410" s="40"/>
      <c r="R410" s="23"/>
    </row>
    <row r="411" spans="1:18" ht="15">
      <c r="A411" s="7">
        <v>1091000</v>
      </c>
      <c r="B411" s="7">
        <f t="shared" si="154"/>
        <v>-1091</v>
      </c>
      <c r="C411" s="6">
        <v>1.1813985730000001</v>
      </c>
      <c r="E411" s="8"/>
      <c r="F411" s="25">
        <f t="shared" si="155"/>
        <v>-874.7235905516344</v>
      </c>
      <c r="G411" s="25">
        <f t="shared" si="156"/>
        <v>-873.9502280749532</v>
      </c>
      <c r="H411" s="26">
        <f t="shared" si="158"/>
        <v>0.66057081299999998</v>
      </c>
      <c r="I411" s="26">
        <f t="shared" si="159"/>
        <v>0.66747835766666663</v>
      </c>
      <c r="J411" s="29">
        <f t="shared" si="162"/>
        <v>0.7536838999444444</v>
      </c>
      <c r="K411" s="29">
        <f t="shared" si="160"/>
        <v>8.6205542277777769E-2</v>
      </c>
      <c r="L411" s="58">
        <f t="shared" si="161"/>
        <v>9.3113086944444423E-2</v>
      </c>
      <c r="M411" s="23"/>
      <c r="N411" s="40">
        <f t="shared" si="153"/>
        <v>0.96061086416341201</v>
      </c>
      <c r="O411" s="40">
        <f t="shared" si="157"/>
        <v>-5.5629999999999997</v>
      </c>
      <c r="P411" s="44"/>
      <c r="Q411" s="40"/>
      <c r="R411" s="23"/>
    </row>
    <row r="412" spans="1:18" ht="15">
      <c r="A412" s="7">
        <v>1090000</v>
      </c>
      <c r="B412" s="7">
        <f t="shared" si="154"/>
        <v>-1090</v>
      </c>
      <c r="C412" s="6">
        <v>1.328953133</v>
      </c>
      <c r="E412" s="8"/>
      <c r="F412" s="25">
        <f t="shared" si="155"/>
        <v>-873.17686559827234</v>
      </c>
      <c r="G412" s="25">
        <f t="shared" si="156"/>
        <v>-872.40350312159114</v>
      </c>
      <c r="H412" s="26">
        <f t="shared" si="158"/>
        <v>0.82498275300000001</v>
      </c>
      <c r="I412" s="26">
        <f t="shared" si="159"/>
        <v>0.85355102433333341</v>
      </c>
      <c r="J412" s="29">
        <f t="shared" si="162"/>
        <v>0.76925411927777787</v>
      </c>
      <c r="K412" s="29">
        <f t="shared" si="160"/>
        <v>-8.4296905055555538E-2</v>
      </c>
      <c r="L412" s="58">
        <f t="shared" si="161"/>
        <v>-5.5728633722222143E-2</v>
      </c>
      <c r="M412" s="23"/>
      <c r="N412" s="40">
        <f t="shared" si="153"/>
        <v>0.55724183716114406</v>
      </c>
      <c r="O412" s="40">
        <f t="shared" si="157"/>
        <v>-5.5629999999999997</v>
      </c>
      <c r="P412" s="44"/>
      <c r="Q412" s="40"/>
      <c r="R412" s="23"/>
    </row>
    <row r="413" spans="1:18" ht="15">
      <c r="A413" s="7">
        <v>1089000</v>
      </c>
      <c r="B413" s="7">
        <f t="shared" si="154"/>
        <v>-1089</v>
      </c>
      <c r="C413" s="6">
        <v>1.4267205329999999</v>
      </c>
      <c r="E413" s="8"/>
      <c r="F413" s="25">
        <f t="shared" si="155"/>
        <v>-871.63014064491028</v>
      </c>
      <c r="G413" s="25">
        <f t="shared" si="156"/>
        <v>-870.85677816822908</v>
      </c>
      <c r="H413" s="26">
        <f t="shared" si="158"/>
        <v>1.075099507</v>
      </c>
      <c r="I413" s="26">
        <f t="shared" si="159"/>
        <v>0.95936611783333337</v>
      </c>
      <c r="J413" s="29">
        <f t="shared" si="162"/>
        <v>0.78347916149999997</v>
      </c>
      <c r="K413" s="29">
        <f t="shared" si="160"/>
        <v>-0.1758869563333334</v>
      </c>
      <c r="L413" s="58">
        <f t="shared" si="161"/>
        <v>-0.29162034550000004</v>
      </c>
      <c r="M413" s="23"/>
      <c r="N413" s="40">
        <f t="shared" si="153"/>
        <v>-0.10686683850197581</v>
      </c>
      <c r="O413" s="40">
        <f t="shared" si="157"/>
        <v>-5.5629999999999997</v>
      </c>
      <c r="P413" s="44"/>
      <c r="Q413" s="40"/>
      <c r="R413" s="23"/>
    </row>
    <row r="414" spans="1:18" ht="15">
      <c r="A414" s="7">
        <v>1088000</v>
      </c>
      <c r="B414" s="7">
        <f t="shared" si="154"/>
        <v>-1088</v>
      </c>
      <c r="C414" s="6">
        <v>1.8272862670000001</v>
      </c>
      <c r="E414" s="8"/>
      <c r="F414" s="25">
        <f t="shared" si="155"/>
        <v>-870.08341569154823</v>
      </c>
      <c r="G414" s="25">
        <f t="shared" si="156"/>
        <v>-869.31005321486703</v>
      </c>
      <c r="H414" s="26">
        <f t="shared" si="158"/>
        <v>0.97801609349999996</v>
      </c>
      <c r="I414" s="26">
        <f t="shared" si="159"/>
        <v>1.0026309268333333</v>
      </c>
      <c r="J414" s="29">
        <f t="shared" si="162"/>
        <v>0.80002691861111108</v>
      </c>
      <c r="K414" s="29">
        <f t="shared" si="160"/>
        <v>-0.20260400822222224</v>
      </c>
      <c r="L414" s="58">
        <f t="shared" si="161"/>
        <v>-0.17798917488888888</v>
      </c>
      <c r="M414" s="23"/>
      <c r="N414" s="40">
        <f t="shared" si="153"/>
        <v>-0.72097133273744907</v>
      </c>
      <c r="O414" s="40">
        <f t="shared" si="157"/>
        <v>-5.5629999999999997</v>
      </c>
      <c r="P414" s="44"/>
      <c r="Q414" s="40"/>
      <c r="R414" s="23"/>
    </row>
    <row r="415" spans="1:18" ht="15">
      <c r="A415" s="7">
        <v>1087000</v>
      </c>
      <c r="B415" s="7">
        <f t="shared" si="154"/>
        <v>-1087</v>
      </c>
      <c r="C415" s="6">
        <v>1.904622933</v>
      </c>
      <c r="E415" s="8"/>
      <c r="F415" s="25">
        <f t="shared" si="155"/>
        <v>-868.53669073818617</v>
      </c>
      <c r="G415" s="25">
        <f t="shared" si="156"/>
        <v>-867.76332826150497</v>
      </c>
      <c r="H415" s="26">
        <f t="shared" si="158"/>
        <v>0.95477718</v>
      </c>
      <c r="I415" s="26">
        <f t="shared" si="159"/>
        <v>0.90052752683333337</v>
      </c>
      <c r="J415" s="29">
        <f t="shared" si="162"/>
        <v>0.84606042449999996</v>
      </c>
      <c r="K415" s="29">
        <f t="shared" si="160"/>
        <v>-5.4467102333333406E-2</v>
      </c>
      <c r="L415" s="58">
        <f t="shared" si="161"/>
        <v>-0.10871675550000004</v>
      </c>
      <c r="M415" s="23"/>
      <c r="N415" s="40">
        <f t="shared" si="153"/>
        <v>-0.99772532768119104</v>
      </c>
      <c r="O415" s="40">
        <f t="shared" si="157"/>
        <v>-5.5629999999999997</v>
      </c>
      <c r="P415" s="44"/>
      <c r="Q415" s="40"/>
      <c r="R415" s="23"/>
    </row>
    <row r="416" spans="1:18" ht="15">
      <c r="A416" s="7">
        <v>1086000</v>
      </c>
      <c r="B416" s="7">
        <f t="shared" si="154"/>
        <v>-1086</v>
      </c>
      <c r="C416" s="6">
        <v>2.0241593330000001</v>
      </c>
      <c r="E416" s="8"/>
      <c r="F416" s="25">
        <f t="shared" si="155"/>
        <v>-866.98996578482411</v>
      </c>
      <c r="G416" s="25">
        <f t="shared" si="156"/>
        <v>-866.21660330814291</v>
      </c>
      <c r="H416" s="26">
        <f t="shared" si="158"/>
        <v>0.76878930700000003</v>
      </c>
      <c r="I416" s="26">
        <f t="shared" si="159"/>
        <v>0.81240909566666664</v>
      </c>
      <c r="J416" s="29">
        <f t="shared" si="162"/>
        <v>0.88568577116666658</v>
      </c>
      <c r="K416" s="29">
        <f t="shared" si="160"/>
        <v>7.3276675499999944E-2</v>
      </c>
      <c r="L416" s="58">
        <f t="shared" si="161"/>
        <v>0.11689646416666655</v>
      </c>
      <c r="M416" s="23"/>
      <c r="N416" s="40">
        <f t="shared" si="153"/>
        <v>-0.80763255332105177</v>
      </c>
      <c r="O416" s="40">
        <f t="shared" si="157"/>
        <v>-5.5629999999999997</v>
      </c>
      <c r="P416" s="44"/>
      <c r="Q416" s="40"/>
      <c r="R416" s="23"/>
    </row>
    <row r="417" spans="1:18" ht="15">
      <c r="A417" s="7">
        <v>1085000</v>
      </c>
      <c r="B417" s="7">
        <f t="shared" si="154"/>
        <v>-1085</v>
      </c>
      <c r="C417" s="6">
        <v>1.4418004</v>
      </c>
      <c r="E417" s="8"/>
      <c r="F417" s="25">
        <f t="shared" si="155"/>
        <v>-865.44324083146205</v>
      </c>
      <c r="G417" s="25">
        <f t="shared" si="156"/>
        <v>-864.66987835478085</v>
      </c>
      <c r="H417" s="26">
        <f t="shared" si="158"/>
        <v>0.71366079999999998</v>
      </c>
      <c r="I417" s="26">
        <f t="shared" si="159"/>
        <v>0.72997147133333329</v>
      </c>
      <c r="J417" s="29">
        <f t="shared" si="162"/>
        <v>0.90405477638888876</v>
      </c>
      <c r="K417" s="29">
        <f t="shared" si="160"/>
        <v>0.17408330505555547</v>
      </c>
      <c r="L417" s="58">
        <f t="shared" si="161"/>
        <v>0.19039397638888877</v>
      </c>
      <c r="M417" s="23"/>
      <c r="N417" s="40">
        <f t="shared" si="153"/>
        <v>-0.23963953142598757</v>
      </c>
      <c r="O417" s="40">
        <f t="shared" si="157"/>
        <v>-5.5629999999999997</v>
      </c>
      <c r="P417" s="44"/>
      <c r="Q417" s="40"/>
      <c r="R417" s="23"/>
    </row>
    <row r="418" spans="1:18" ht="15">
      <c r="A418" s="7">
        <v>1084000</v>
      </c>
      <c r="B418" s="7">
        <f t="shared" si="154"/>
        <v>-1084</v>
      </c>
      <c r="C418" s="6">
        <v>1.430470133</v>
      </c>
      <c r="E418" s="8"/>
      <c r="F418" s="25">
        <f t="shared" si="155"/>
        <v>-863.89651587809999</v>
      </c>
      <c r="G418" s="25">
        <f t="shared" si="156"/>
        <v>-863.12315340141879</v>
      </c>
      <c r="H418" s="26">
        <f t="shared" si="158"/>
        <v>0.70746430699999996</v>
      </c>
      <c r="I418" s="26">
        <f t="shared" si="159"/>
        <v>0.78410272233333334</v>
      </c>
      <c r="J418" s="29">
        <f t="shared" si="162"/>
        <v>0.87361742083333338</v>
      </c>
      <c r="K418" s="29">
        <f t="shared" si="160"/>
        <v>8.9514698500000045E-2</v>
      </c>
      <c r="L418" s="58">
        <f t="shared" si="161"/>
        <v>0.16615311383333342</v>
      </c>
      <c r="M418" s="23"/>
      <c r="N418" s="40">
        <f t="shared" si="153"/>
        <v>0.44048349052007119</v>
      </c>
      <c r="O418" s="40">
        <f t="shared" si="157"/>
        <v>-5.5629999999999997</v>
      </c>
      <c r="P418" s="44"/>
      <c r="Q418" s="40"/>
      <c r="R418" s="23"/>
    </row>
    <row r="419" spans="1:18" ht="15">
      <c r="A419" s="7">
        <v>1083000</v>
      </c>
      <c r="B419" s="7">
        <f t="shared" si="154"/>
        <v>-1083</v>
      </c>
      <c r="C419" s="6">
        <v>1.558975733</v>
      </c>
      <c r="E419" s="8"/>
      <c r="F419" s="25">
        <f t="shared" si="155"/>
        <v>-862.34979092473793</v>
      </c>
      <c r="G419" s="25">
        <f t="shared" si="156"/>
        <v>-861.57642844805673</v>
      </c>
      <c r="H419" s="26">
        <f t="shared" si="158"/>
        <v>0.93118306000000006</v>
      </c>
      <c r="I419" s="26">
        <f t="shared" si="159"/>
        <v>0.88528209999999996</v>
      </c>
      <c r="J419" s="29">
        <f t="shared" si="162"/>
        <v>0.86360112299999992</v>
      </c>
      <c r="K419" s="29">
        <f t="shared" si="160"/>
        <v>-2.1680977000000046E-2</v>
      </c>
      <c r="L419" s="58">
        <f t="shared" si="161"/>
        <v>-6.7581937000000147E-2</v>
      </c>
      <c r="M419" s="23"/>
      <c r="N419" s="40">
        <f t="shared" si="153"/>
        <v>0.91449939182304396</v>
      </c>
      <c r="O419" s="40">
        <f t="shared" si="157"/>
        <v>-5.5629999999999997</v>
      </c>
      <c r="P419" s="44"/>
      <c r="Q419" s="40"/>
      <c r="R419" s="23"/>
    </row>
    <row r="420" spans="1:18" ht="15">
      <c r="A420" s="7">
        <v>1082000</v>
      </c>
      <c r="B420" s="7">
        <f t="shared" si="154"/>
        <v>-1082</v>
      </c>
      <c r="C420" s="6">
        <v>1.2481252270000001</v>
      </c>
      <c r="E420" s="8"/>
      <c r="F420" s="25">
        <f t="shared" si="155"/>
        <v>-860.80306597137587</v>
      </c>
      <c r="G420" s="25">
        <f t="shared" si="156"/>
        <v>-860.02970349469467</v>
      </c>
      <c r="H420" s="26">
        <f t="shared" si="158"/>
        <v>1.017198933</v>
      </c>
      <c r="I420" s="26">
        <f t="shared" si="159"/>
        <v>0.979561931</v>
      </c>
      <c r="J420" s="29">
        <f t="shared" si="162"/>
        <v>0.86385033711111114</v>
      </c>
      <c r="K420" s="29">
        <f t="shared" si="160"/>
        <v>-0.11571159388888885</v>
      </c>
      <c r="L420" s="58">
        <f t="shared" si="161"/>
        <v>-0.15334859588888883</v>
      </c>
      <c r="M420" s="23"/>
      <c r="N420" s="40">
        <f t="shared" si="153"/>
        <v>0.96061086416338637</v>
      </c>
      <c r="O420" s="40">
        <f t="shared" si="157"/>
        <v>-5.5629999999999997</v>
      </c>
      <c r="P420" s="44"/>
      <c r="Q420" s="40"/>
      <c r="R420" s="23"/>
    </row>
    <row r="421" spans="1:18" ht="15">
      <c r="A421" s="7">
        <v>1081000</v>
      </c>
      <c r="B421" s="7">
        <f t="shared" si="154"/>
        <v>-1081</v>
      </c>
      <c r="C421" s="6">
        <v>1.28137948</v>
      </c>
      <c r="E421" s="8"/>
      <c r="F421" s="25">
        <f t="shared" si="155"/>
        <v>-859.25634101801381</v>
      </c>
      <c r="G421" s="25">
        <f t="shared" si="156"/>
        <v>-858.48297854133261</v>
      </c>
      <c r="H421" s="26">
        <f t="shared" si="158"/>
        <v>0.99030379999999996</v>
      </c>
      <c r="I421" s="26">
        <f t="shared" si="159"/>
        <v>0.93622201333333332</v>
      </c>
      <c r="J421" s="29">
        <f t="shared" si="162"/>
        <v>0.90113555044444438</v>
      </c>
      <c r="K421" s="29">
        <f t="shared" si="160"/>
        <v>-3.5086462888888947E-2</v>
      </c>
      <c r="L421" s="58">
        <f t="shared" si="161"/>
        <v>-8.9168249555555579E-2</v>
      </c>
      <c r="M421" s="23"/>
      <c r="N421" s="40">
        <f t="shared" si="153"/>
        <v>0.55724183716116193</v>
      </c>
      <c r="O421" s="40">
        <f t="shared" si="157"/>
        <v>-5.5629999999999997</v>
      </c>
      <c r="P421" s="44"/>
      <c r="Q421" s="40"/>
      <c r="R421" s="23"/>
    </row>
    <row r="422" spans="1:18" ht="15">
      <c r="A422" s="7">
        <v>1080000</v>
      </c>
      <c r="B422" s="7">
        <f t="shared" si="154"/>
        <v>-1080</v>
      </c>
      <c r="C422" s="6">
        <v>1.1222437999999999</v>
      </c>
      <c r="E422" s="8"/>
      <c r="F422" s="25">
        <f t="shared" si="155"/>
        <v>-857.70961606465175</v>
      </c>
      <c r="G422" s="25">
        <f t="shared" si="156"/>
        <v>-856.93625358797055</v>
      </c>
      <c r="H422" s="26">
        <f t="shared" si="158"/>
        <v>0.80116330700000005</v>
      </c>
      <c r="I422" s="26">
        <f t="shared" si="159"/>
        <v>0.89311217333333326</v>
      </c>
      <c r="J422" s="29">
        <f t="shared" si="162"/>
        <v>0.9735438245000001</v>
      </c>
      <c r="K422" s="29">
        <f t="shared" si="160"/>
        <v>8.043165116666684E-2</v>
      </c>
      <c r="L422" s="58">
        <f t="shared" si="161"/>
        <v>0.17238051750000005</v>
      </c>
      <c r="M422" s="23"/>
      <c r="N422" s="40">
        <f t="shared" si="153"/>
        <v>-0.1068668385020109</v>
      </c>
      <c r="O422" s="40">
        <f t="shared" si="157"/>
        <v>-5.5629999999999997</v>
      </c>
      <c r="P422" s="44"/>
      <c r="Q422" s="40"/>
      <c r="R422" s="23"/>
    </row>
    <row r="423" spans="1:18" ht="15">
      <c r="A423" s="7">
        <v>1079000</v>
      </c>
      <c r="B423" s="7">
        <f t="shared" si="154"/>
        <v>-1079</v>
      </c>
      <c r="C423" s="6">
        <v>1.1033810399999999</v>
      </c>
      <c r="E423" s="8"/>
      <c r="F423" s="25">
        <f t="shared" si="155"/>
        <v>-856.1628911112897</v>
      </c>
      <c r="G423" s="25">
        <f t="shared" si="156"/>
        <v>-855.3895286346085</v>
      </c>
      <c r="H423" s="26">
        <f t="shared" si="158"/>
        <v>0.887869413</v>
      </c>
      <c r="I423" s="26">
        <f t="shared" si="159"/>
        <v>0.88201760900000004</v>
      </c>
      <c r="J423" s="29">
        <f t="shared" si="162"/>
        <v>1.0707850051666667</v>
      </c>
      <c r="K423" s="29">
        <f t="shared" si="160"/>
        <v>0.18876739616666671</v>
      </c>
      <c r="L423" s="58">
        <f t="shared" si="161"/>
        <v>0.18291559216666675</v>
      </c>
      <c r="M423" s="23"/>
      <c r="N423" s="40">
        <f t="shared" si="153"/>
        <v>-0.72097133273743419</v>
      </c>
      <c r="O423" s="40">
        <f t="shared" si="157"/>
        <v>-5.5629999999999997</v>
      </c>
      <c r="P423" s="44"/>
      <c r="Q423" s="40"/>
      <c r="R423" s="23"/>
    </row>
    <row r="424" spans="1:18" ht="15">
      <c r="A424" s="7">
        <v>1078000</v>
      </c>
      <c r="B424" s="7">
        <f t="shared" si="154"/>
        <v>-1078</v>
      </c>
      <c r="C424" s="6">
        <v>1.1217371599999999</v>
      </c>
      <c r="E424" s="8"/>
      <c r="F424" s="25">
        <f t="shared" si="155"/>
        <v>-854.61616615792764</v>
      </c>
      <c r="G424" s="25">
        <f t="shared" si="156"/>
        <v>-853.84280368124644</v>
      </c>
      <c r="H424" s="26">
        <f t="shared" si="158"/>
        <v>0.95702010699999995</v>
      </c>
      <c r="I424" s="26">
        <f t="shared" si="159"/>
        <v>0.98308191566666669</v>
      </c>
      <c r="J424" s="29">
        <f t="shared" si="162"/>
        <v>1.1030263999444445</v>
      </c>
      <c r="K424" s="29">
        <f t="shared" si="160"/>
        <v>0.11994448427777782</v>
      </c>
      <c r="L424" s="58">
        <f t="shared" si="161"/>
        <v>0.14600629294444456</v>
      </c>
      <c r="M424" s="23"/>
      <c r="N424" s="40">
        <f t="shared" si="153"/>
        <v>-0.99772532768119726</v>
      </c>
      <c r="O424" s="40">
        <f t="shared" si="157"/>
        <v>-5.5629999999999997</v>
      </c>
      <c r="P424" s="44"/>
      <c r="Q424" s="40"/>
      <c r="R424" s="23"/>
    </row>
    <row r="425" spans="1:18" ht="15">
      <c r="A425" s="7">
        <v>1077000</v>
      </c>
      <c r="B425" s="7">
        <f t="shared" si="154"/>
        <v>-1077</v>
      </c>
      <c r="C425" s="6">
        <v>0.91735783999999998</v>
      </c>
      <c r="E425" s="8"/>
      <c r="F425" s="25">
        <f t="shared" si="155"/>
        <v>-853.06944120456558</v>
      </c>
      <c r="G425" s="25">
        <f t="shared" si="156"/>
        <v>-852.29607872788438</v>
      </c>
      <c r="H425" s="26">
        <f t="shared" si="158"/>
        <v>1.1043562269999998</v>
      </c>
      <c r="I425" s="26">
        <f t="shared" si="159"/>
        <v>1.1422372001666667</v>
      </c>
      <c r="J425" s="29">
        <f t="shared" si="162"/>
        <v>1.1126465155</v>
      </c>
      <c r="K425" s="29">
        <f t="shared" si="160"/>
        <v>-2.95906846666667E-2</v>
      </c>
      <c r="L425" s="58">
        <f t="shared" si="161"/>
        <v>8.2902885000002424E-3</v>
      </c>
      <c r="M425" s="23"/>
      <c r="N425" s="40">
        <f t="shared" si="153"/>
        <v>-0.8076325533210309</v>
      </c>
      <c r="O425" s="40">
        <f t="shared" si="157"/>
        <v>-5.5629999999999997</v>
      </c>
      <c r="P425" s="44"/>
      <c r="Q425" s="40"/>
      <c r="R425" s="23"/>
    </row>
    <row r="426" spans="1:18" ht="15">
      <c r="A426" s="7">
        <v>1076000</v>
      </c>
      <c r="B426" s="7">
        <f t="shared" si="154"/>
        <v>-1076</v>
      </c>
      <c r="C426" s="6">
        <v>0.50960404000000004</v>
      </c>
      <c r="E426" s="8"/>
      <c r="F426" s="25">
        <f t="shared" si="155"/>
        <v>-851.52271625120352</v>
      </c>
      <c r="G426" s="25">
        <f t="shared" si="156"/>
        <v>-850.74935377452232</v>
      </c>
      <c r="H426" s="26">
        <f t="shared" si="158"/>
        <v>1.3653352665</v>
      </c>
      <c r="I426" s="26">
        <f t="shared" si="159"/>
        <v>1.3507754755000001</v>
      </c>
      <c r="J426" s="29">
        <f t="shared" si="162"/>
        <v>1.0980063370000002</v>
      </c>
      <c r="K426" s="29">
        <f t="shared" si="160"/>
        <v>-0.25276913849999993</v>
      </c>
      <c r="L426" s="58">
        <f t="shared" si="161"/>
        <v>-0.26732892949999987</v>
      </c>
      <c r="M426" s="23"/>
      <c r="N426" s="40">
        <f t="shared" si="153"/>
        <v>-0.23963953142589814</v>
      </c>
      <c r="O426" s="40">
        <f t="shared" si="157"/>
        <v>-5.5629999999999997</v>
      </c>
      <c r="P426" s="44"/>
      <c r="Q426" s="40"/>
      <c r="R426" s="23"/>
    </row>
    <row r="427" spans="1:18" ht="15">
      <c r="A427" s="7">
        <v>1075000</v>
      </c>
      <c r="B427" s="7">
        <f t="shared" si="154"/>
        <v>-1075</v>
      </c>
      <c r="C427" s="6">
        <v>0.65341552000000003</v>
      </c>
      <c r="E427" s="8"/>
      <c r="F427" s="25">
        <f t="shared" si="155"/>
        <v>-849.97599129784146</v>
      </c>
      <c r="G427" s="25">
        <f t="shared" si="156"/>
        <v>-849.20262882116026</v>
      </c>
      <c r="H427" s="26">
        <f t="shared" si="158"/>
        <v>1.582634933</v>
      </c>
      <c r="I427" s="26">
        <f t="shared" si="159"/>
        <v>1.3897752708333335</v>
      </c>
      <c r="J427" s="29">
        <f t="shared" si="162"/>
        <v>1.1019167176666667</v>
      </c>
      <c r="K427" s="29">
        <f t="shared" si="160"/>
        <v>-0.28785855316666686</v>
      </c>
      <c r="L427" s="58">
        <f t="shared" si="161"/>
        <v>-0.48071821533333337</v>
      </c>
      <c r="M427" s="23"/>
      <c r="N427" s="40">
        <f t="shared" si="153"/>
        <v>0.44048349052005181</v>
      </c>
      <c r="O427" s="40">
        <f t="shared" si="157"/>
        <v>-5.5629999999999997</v>
      </c>
      <c r="P427" s="44"/>
      <c r="Q427" s="40"/>
      <c r="R427" s="23"/>
    </row>
    <row r="428" spans="1:18" ht="15">
      <c r="A428" s="7">
        <v>1074000</v>
      </c>
      <c r="B428" s="7">
        <f t="shared" si="154"/>
        <v>-1074</v>
      </c>
      <c r="C428" s="6">
        <v>0.47499824000000002</v>
      </c>
      <c r="E428" s="8"/>
      <c r="F428" s="25">
        <f t="shared" si="155"/>
        <v>-848.4292663444794</v>
      </c>
      <c r="G428" s="25">
        <f t="shared" si="156"/>
        <v>-847.6559038677982</v>
      </c>
      <c r="H428" s="26">
        <f t="shared" si="158"/>
        <v>1.2213556130000001</v>
      </c>
      <c r="I428" s="26">
        <f t="shared" si="159"/>
        <v>1.302590173</v>
      </c>
      <c r="J428" s="29">
        <f t="shared" si="162"/>
        <v>1.0880874036111112</v>
      </c>
      <c r="K428" s="29">
        <f t="shared" si="160"/>
        <v>-0.21450276938888879</v>
      </c>
      <c r="L428" s="58">
        <f t="shared" si="161"/>
        <v>-0.13326820938888884</v>
      </c>
      <c r="M428" s="23"/>
      <c r="N428" s="40">
        <f t="shared" si="153"/>
        <v>0.91449939182305828</v>
      </c>
      <c r="O428" s="40">
        <f t="shared" si="157"/>
        <v>-5.5629999999999997</v>
      </c>
      <c r="P428" s="44"/>
      <c r="Q428" s="40"/>
      <c r="R428" s="23"/>
    </row>
    <row r="429" spans="1:18" ht="15">
      <c r="A429" s="7">
        <v>1073000</v>
      </c>
      <c r="B429" s="7">
        <f t="shared" si="154"/>
        <v>-1073</v>
      </c>
      <c r="C429" s="6">
        <v>0.32659176000000001</v>
      </c>
      <c r="E429" s="8"/>
      <c r="F429" s="25">
        <f t="shared" si="155"/>
        <v>-846.88254139111734</v>
      </c>
      <c r="G429" s="25">
        <f t="shared" si="156"/>
        <v>-846.10917891443614</v>
      </c>
      <c r="H429" s="26">
        <f t="shared" si="158"/>
        <v>1.103779973</v>
      </c>
      <c r="I429" s="26">
        <f t="shared" si="159"/>
        <v>1.0612259264999999</v>
      </c>
      <c r="J429" s="29">
        <f t="shared" si="162"/>
        <v>1.0629866791666667</v>
      </c>
      <c r="K429" s="29">
        <f t="shared" si="160"/>
        <v>1.7607526666667539E-3</v>
      </c>
      <c r="L429" s="58">
        <f t="shared" si="161"/>
        <v>-4.07932938333333E-2</v>
      </c>
      <c r="M429" s="23"/>
      <c r="N429" s="40">
        <f t="shared" si="153"/>
        <v>0.9606108641633766</v>
      </c>
      <c r="O429" s="40">
        <f t="shared" si="157"/>
        <v>-5.5629999999999997</v>
      </c>
      <c r="P429" s="44"/>
      <c r="Q429" s="40"/>
      <c r="R429" s="23"/>
    </row>
    <row r="430" spans="1:18" ht="15">
      <c r="A430" s="7">
        <v>1072000</v>
      </c>
      <c r="B430" s="7">
        <f t="shared" si="154"/>
        <v>-1072</v>
      </c>
      <c r="C430" s="6">
        <v>0.15555152</v>
      </c>
      <c r="E430" s="8"/>
      <c r="F430" s="25">
        <f t="shared" si="155"/>
        <v>-845.33581643775528</v>
      </c>
      <c r="G430" s="25">
        <f t="shared" si="156"/>
        <v>-844.56245396107408</v>
      </c>
      <c r="H430" s="26">
        <f t="shared" si="158"/>
        <v>0.85854219349999994</v>
      </c>
      <c r="I430" s="26">
        <f t="shared" si="159"/>
        <v>0.93289296649999998</v>
      </c>
      <c r="J430" s="29">
        <f t="shared" si="162"/>
        <v>1.0344086976666667</v>
      </c>
      <c r="K430" s="29">
        <f t="shared" si="160"/>
        <v>0.10151573116666668</v>
      </c>
      <c r="L430" s="58">
        <f t="shared" si="161"/>
        <v>0.17586650416666672</v>
      </c>
      <c r="M430" s="23"/>
      <c r="N430" s="40">
        <f t="shared" si="153"/>
        <v>0.55724183716108544</v>
      </c>
      <c r="O430" s="40">
        <f t="shared" si="157"/>
        <v>-5.5629999999999997</v>
      </c>
      <c r="P430" s="44"/>
      <c r="Q430" s="40"/>
      <c r="R430" s="23"/>
    </row>
    <row r="431" spans="1:18" ht="15">
      <c r="A431" s="7">
        <v>1071000</v>
      </c>
      <c r="B431" s="7">
        <f t="shared" si="154"/>
        <v>-1071</v>
      </c>
      <c r="C431" s="6">
        <v>0.14065950699999999</v>
      </c>
      <c r="E431" s="8"/>
      <c r="F431" s="25">
        <f t="shared" si="155"/>
        <v>-843.78909148439323</v>
      </c>
      <c r="G431" s="25">
        <f t="shared" si="156"/>
        <v>-843.01572900771203</v>
      </c>
      <c r="H431" s="26">
        <f t="shared" si="158"/>
        <v>0.83635673300000002</v>
      </c>
      <c r="I431" s="26">
        <f t="shared" si="159"/>
        <v>0.81943483766666658</v>
      </c>
      <c r="J431" s="29">
        <f t="shared" si="162"/>
        <v>0.99014778361111111</v>
      </c>
      <c r="K431" s="29">
        <f t="shared" si="160"/>
        <v>0.17071294594444453</v>
      </c>
      <c r="L431" s="58">
        <f t="shared" si="161"/>
        <v>0.15379105061111109</v>
      </c>
      <c r="M431" s="23"/>
      <c r="N431" s="40">
        <f t="shared" si="153"/>
        <v>-0.1068668385021025</v>
      </c>
      <c r="O431" s="40">
        <f t="shared" si="157"/>
        <v>-5.5629999999999997</v>
      </c>
      <c r="P431" s="44"/>
      <c r="Q431" s="40"/>
      <c r="R431" s="23"/>
    </row>
    <row r="432" spans="1:18" ht="15">
      <c r="A432" s="7">
        <v>1070000</v>
      </c>
      <c r="B432" s="7">
        <f t="shared" si="154"/>
        <v>-1070</v>
      </c>
      <c r="C432" s="6">
        <v>0.15202574699999999</v>
      </c>
      <c r="E432" s="8"/>
      <c r="F432" s="25">
        <f t="shared" si="155"/>
        <v>-842.24236653103117</v>
      </c>
      <c r="G432" s="25">
        <f t="shared" si="156"/>
        <v>-841.46900405434997</v>
      </c>
      <c r="H432" s="26">
        <f t="shared" si="158"/>
        <v>0.76340558650000001</v>
      </c>
      <c r="I432" s="26">
        <f t="shared" si="159"/>
        <v>0.77695863549999988</v>
      </c>
      <c r="J432" s="29">
        <f t="shared" si="162"/>
        <v>0.92314391550000019</v>
      </c>
      <c r="K432" s="29">
        <f t="shared" si="160"/>
        <v>0.14618528000000031</v>
      </c>
      <c r="L432" s="58">
        <f t="shared" si="161"/>
        <v>0.15973832900000018</v>
      </c>
      <c r="M432" s="23"/>
      <c r="N432" s="40">
        <f t="shared" si="153"/>
        <v>-0.72097133273749803</v>
      </c>
      <c r="O432" s="40">
        <f t="shared" si="157"/>
        <v>-5.5629999999999997</v>
      </c>
      <c r="P432" s="44"/>
      <c r="Q432" s="40"/>
      <c r="R432" s="23"/>
    </row>
    <row r="433" spans="1:18" ht="15">
      <c r="A433" s="7">
        <v>1069000</v>
      </c>
      <c r="B433" s="7">
        <f t="shared" si="154"/>
        <v>-1069</v>
      </c>
      <c r="C433" s="6">
        <v>0.213475</v>
      </c>
      <c r="E433" s="8"/>
      <c r="F433" s="25">
        <f t="shared" si="155"/>
        <v>-840.69564157766911</v>
      </c>
      <c r="G433" s="25">
        <f t="shared" si="156"/>
        <v>-839.92227910098791</v>
      </c>
      <c r="H433" s="26">
        <f t="shared" si="158"/>
        <v>0.73111358699999995</v>
      </c>
      <c r="I433" s="26">
        <f t="shared" si="159"/>
        <v>0.78055785566666669</v>
      </c>
      <c r="J433" s="29">
        <f t="shared" si="162"/>
        <v>0.88085587038888891</v>
      </c>
      <c r="K433" s="29">
        <f t="shared" si="160"/>
        <v>0.10029801472222222</v>
      </c>
      <c r="L433" s="58">
        <f t="shared" si="161"/>
        <v>0.14974228338888895</v>
      </c>
      <c r="M433" s="23"/>
      <c r="N433" s="40">
        <f t="shared" si="153"/>
        <v>-0.99772532768120348</v>
      </c>
      <c r="O433" s="40">
        <f t="shared" si="157"/>
        <v>-5.5629999999999997</v>
      </c>
      <c r="P433" s="44"/>
      <c r="Q433" s="40"/>
      <c r="R433" s="23"/>
    </row>
    <row r="434" spans="1:18" ht="15">
      <c r="A434" s="7">
        <v>1068000</v>
      </c>
      <c r="B434" s="7">
        <f t="shared" si="154"/>
        <v>-1068</v>
      </c>
      <c r="C434" s="6">
        <v>0.30124690700000001</v>
      </c>
      <c r="E434" s="8"/>
      <c r="F434" s="25">
        <f t="shared" si="155"/>
        <v>-839.14891662430705</v>
      </c>
      <c r="G434" s="25">
        <f t="shared" si="156"/>
        <v>-838.37555414762585</v>
      </c>
      <c r="H434" s="26">
        <f t="shared" si="158"/>
        <v>0.8471543935000001</v>
      </c>
      <c r="I434" s="26">
        <f t="shared" si="159"/>
        <v>0.84841834016666662</v>
      </c>
      <c r="J434" s="29">
        <f t="shared" si="162"/>
        <v>0.85957336527777772</v>
      </c>
      <c r="K434" s="29">
        <f t="shared" si="160"/>
        <v>1.1155025111111105E-2</v>
      </c>
      <c r="L434" s="58">
        <f t="shared" si="161"/>
        <v>1.2418971777777621E-2</v>
      </c>
      <c r="M434" s="23"/>
      <c r="N434" s="40">
        <f t="shared" si="153"/>
        <v>-0.80763255332101014</v>
      </c>
      <c r="O434" s="40">
        <f t="shared" si="157"/>
        <v>-5.5629999999999997</v>
      </c>
      <c r="P434" s="44"/>
      <c r="Q434" s="40"/>
      <c r="R434" s="23"/>
    </row>
    <row r="435" spans="1:18" ht="15">
      <c r="A435" s="7">
        <v>1067000</v>
      </c>
      <c r="B435" s="7">
        <f t="shared" si="154"/>
        <v>-1067</v>
      </c>
      <c r="C435" s="6">
        <v>0.47253563999999998</v>
      </c>
      <c r="E435" s="8"/>
      <c r="F435" s="25">
        <f t="shared" si="155"/>
        <v>-837.60219167094499</v>
      </c>
      <c r="G435" s="25">
        <f t="shared" si="156"/>
        <v>-836.82882919426379</v>
      </c>
      <c r="H435" s="26">
        <f t="shared" si="158"/>
        <v>0.96698704000000002</v>
      </c>
      <c r="I435" s="26">
        <f t="shared" si="159"/>
        <v>0.9312471845000001</v>
      </c>
      <c r="J435" s="29">
        <f t="shared" si="162"/>
        <v>0.87087766450000004</v>
      </c>
      <c r="K435" s="29">
        <f t="shared" si="160"/>
        <v>-6.0369520000000065E-2</v>
      </c>
      <c r="L435" s="58">
        <f t="shared" si="161"/>
        <v>-9.6109375499999983E-2</v>
      </c>
      <c r="M435" s="23"/>
      <c r="N435" s="40">
        <f t="shared" si="153"/>
        <v>-0.23963953142586389</v>
      </c>
      <c r="O435" s="40">
        <f t="shared" si="157"/>
        <v>-5.5629999999999997</v>
      </c>
      <c r="P435" s="44"/>
      <c r="Q435" s="40"/>
      <c r="R435" s="23"/>
    </row>
    <row r="436" spans="1:18" ht="15">
      <c r="A436" s="7">
        <v>1066000</v>
      </c>
      <c r="B436" s="7">
        <f t="shared" si="154"/>
        <v>-1066</v>
      </c>
      <c r="C436" s="6">
        <v>0.62223399999999995</v>
      </c>
      <c r="E436" s="8"/>
      <c r="F436" s="25">
        <f t="shared" si="155"/>
        <v>-836.05546671758293</v>
      </c>
      <c r="G436" s="25">
        <f t="shared" si="156"/>
        <v>-835.28210424090173</v>
      </c>
      <c r="H436" s="26">
        <f t="shared" si="158"/>
        <v>0.97960011999999996</v>
      </c>
      <c r="I436" s="26">
        <f t="shared" si="159"/>
        <v>0.92911678900000005</v>
      </c>
      <c r="J436" s="29">
        <f t="shared" si="162"/>
        <v>0.91008701116666657</v>
      </c>
      <c r="K436" s="29">
        <f t="shared" si="160"/>
        <v>-1.9029777833333483E-2</v>
      </c>
      <c r="L436" s="58">
        <f t="shared" si="161"/>
        <v>-6.9513108833333392E-2</v>
      </c>
      <c r="M436" s="23"/>
      <c r="N436" s="40">
        <f t="shared" si="153"/>
        <v>0.44048349052013452</v>
      </c>
      <c r="O436" s="40">
        <f t="shared" si="157"/>
        <v>-5.5629999999999997</v>
      </c>
      <c r="P436" s="44"/>
      <c r="Q436" s="40"/>
      <c r="R436" s="23"/>
    </row>
    <row r="437" spans="1:18" ht="15">
      <c r="A437" s="7">
        <v>1065000</v>
      </c>
      <c r="B437" s="7">
        <f t="shared" si="154"/>
        <v>-1065</v>
      </c>
      <c r="C437" s="6">
        <v>0.94343410699999997</v>
      </c>
      <c r="E437" s="8"/>
      <c r="F437" s="25">
        <f t="shared" si="155"/>
        <v>-834.50874176422087</v>
      </c>
      <c r="G437" s="25">
        <f t="shared" si="156"/>
        <v>-833.73537928753967</v>
      </c>
      <c r="H437" s="26">
        <f t="shared" si="158"/>
        <v>0.84076320699999996</v>
      </c>
      <c r="I437" s="26">
        <f t="shared" si="159"/>
        <v>0.91086691799999997</v>
      </c>
      <c r="J437" s="29">
        <f t="shared" si="162"/>
        <v>0.96571810966666682</v>
      </c>
      <c r="K437" s="29">
        <f t="shared" si="160"/>
        <v>5.4851191666666854E-2</v>
      </c>
      <c r="L437" s="58">
        <f t="shared" si="161"/>
        <v>0.12495490266666687</v>
      </c>
      <c r="M437" s="23"/>
      <c r="N437" s="40">
        <f t="shared" si="153"/>
        <v>0.91449939182309559</v>
      </c>
      <c r="O437" s="40">
        <f t="shared" si="157"/>
        <v>-5.5629999999999997</v>
      </c>
      <c r="P437" s="44"/>
      <c r="Q437" s="40"/>
      <c r="R437" s="23"/>
    </row>
    <row r="438" spans="1:18" ht="15">
      <c r="A438" s="7">
        <v>1064000</v>
      </c>
      <c r="B438" s="7">
        <f t="shared" si="154"/>
        <v>-1064</v>
      </c>
      <c r="C438" s="6">
        <v>1.1395160929999999</v>
      </c>
      <c r="E438" s="8"/>
      <c r="F438" s="25">
        <f t="shared" si="155"/>
        <v>-832.96201681085881</v>
      </c>
      <c r="G438" s="25">
        <f t="shared" si="156"/>
        <v>-832.18865433417761</v>
      </c>
      <c r="H438" s="26">
        <f t="shared" si="158"/>
        <v>0.91223742699999999</v>
      </c>
      <c r="I438" s="26">
        <f t="shared" si="159"/>
        <v>0.9044271734999999</v>
      </c>
      <c r="J438" s="29">
        <f t="shared" si="162"/>
        <v>1.0167339747777779</v>
      </c>
      <c r="K438" s="29">
        <f t="shared" si="160"/>
        <v>0.11230680127777803</v>
      </c>
      <c r="L438" s="58">
        <f t="shared" si="161"/>
        <v>0.10449654777777795</v>
      </c>
      <c r="M438" s="23"/>
      <c r="N438" s="40">
        <f t="shared" si="153"/>
        <v>0.96061086416336672</v>
      </c>
      <c r="O438" s="40">
        <f t="shared" si="157"/>
        <v>-5.5629999999999997</v>
      </c>
      <c r="P438" s="44"/>
      <c r="Q438" s="40"/>
      <c r="R438" s="23"/>
    </row>
    <row r="439" spans="1:18" ht="15">
      <c r="A439" s="7">
        <v>1063000</v>
      </c>
      <c r="B439" s="7">
        <f t="shared" si="154"/>
        <v>-1063</v>
      </c>
      <c r="C439" s="6">
        <v>1.5526844</v>
      </c>
      <c r="E439" s="8"/>
      <c r="F439" s="25">
        <f t="shared" si="155"/>
        <v>-831.41529185749675</v>
      </c>
      <c r="G439" s="25">
        <f t="shared" si="156"/>
        <v>-830.64192938081555</v>
      </c>
      <c r="H439" s="26">
        <f t="shared" si="158"/>
        <v>0.9602808865000001</v>
      </c>
      <c r="I439" s="26">
        <f t="shared" si="159"/>
        <v>1.0205863888333333</v>
      </c>
      <c r="J439" s="29">
        <f t="shared" si="162"/>
        <v>1.0370401392222222</v>
      </c>
      <c r="K439" s="29">
        <f t="shared" si="160"/>
        <v>1.6453750388888855E-2</v>
      </c>
      <c r="L439" s="58">
        <f t="shared" si="161"/>
        <v>7.675925272222206E-2</v>
      </c>
      <c r="M439" s="23"/>
      <c r="N439" s="40">
        <f t="shared" si="153"/>
        <v>0.55724183716100895</v>
      </c>
      <c r="O439" s="40">
        <f t="shared" si="157"/>
        <v>-5.5629999999999997</v>
      </c>
      <c r="P439" s="44"/>
      <c r="Q439" s="40"/>
      <c r="R439" s="23"/>
    </row>
    <row r="440" spans="1:18" ht="15">
      <c r="A440" s="7">
        <v>1062000</v>
      </c>
      <c r="B440" s="7">
        <f t="shared" si="154"/>
        <v>-1062</v>
      </c>
      <c r="C440" s="6">
        <v>1.7615766669999999</v>
      </c>
      <c r="E440" s="8"/>
      <c r="F440" s="25">
        <f t="shared" si="155"/>
        <v>-829.8685669041347</v>
      </c>
      <c r="G440" s="25">
        <f t="shared" si="156"/>
        <v>-829.0952044274535</v>
      </c>
      <c r="H440" s="26">
        <f t="shared" si="158"/>
        <v>1.189240853</v>
      </c>
      <c r="I440" s="26">
        <f t="shared" si="159"/>
        <v>1.1378690708333332</v>
      </c>
      <c r="J440" s="29">
        <f t="shared" si="162"/>
        <v>1.032309287333333</v>
      </c>
      <c r="K440" s="29">
        <f t="shared" si="160"/>
        <v>-0.10555978350000017</v>
      </c>
      <c r="L440" s="58">
        <f t="shared" si="161"/>
        <v>-0.15693156566666699</v>
      </c>
      <c r="M440" s="23"/>
      <c r="N440" s="40">
        <f t="shared" si="153"/>
        <v>-0.10686683850208106</v>
      </c>
      <c r="O440" s="40">
        <f t="shared" si="157"/>
        <v>-5.5629999999999997</v>
      </c>
      <c r="P440" s="44"/>
      <c r="Q440" s="40"/>
      <c r="R440" s="23"/>
    </row>
    <row r="441" spans="1:18" ht="15">
      <c r="A441" s="7">
        <v>1061000</v>
      </c>
      <c r="B441" s="7">
        <f t="shared" si="154"/>
        <v>-1061</v>
      </c>
      <c r="C441" s="6">
        <v>1.6979690670000001</v>
      </c>
      <c r="E441" s="8"/>
      <c r="F441" s="25">
        <f t="shared" si="155"/>
        <v>-828.32184195077264</v>
      </c>
      <c r="G441" s="25">
        <f t="shared" si="156"/>
        <v>-827.54847947409144</v>
      </c>
      <c r="H441" s="26">
        <f t="shared" si="158"/>
        <v>1.264085473</v>
      </c>
      <c r="I441" s="26">
        <f t="shared" si="159"/>
        <v>1.2145275663333333</v>
      </c>
      <c r="J441" s="29">
        <f t="shared" si="162"/>
        <v>0.99867819472222208</v>
      </c>
      <c r="K441" s="29">
        <f t="shared" si="160"/>
        <v>-0.21584937161111117</v>
      </c>
      <c r="L441" s="58">
        <f t="shared" si="161"/>
        <v>-0.26540727827777788</v>
      </c>
      <c r="M441" s="23"/>
      <c r="N441" s="40">
        <f t="shared" si="153"/>
        <v>-0.72097133273752245</v>
      </c>
      <c r="O441" s="40">
        <f t="shared" si="157"/>
        <v>-5.5629999999999997</v>
      </c>
      <c r="P441" s="44"/>
      <c r="Q441" s="40"/>
      <c r="R441" s="23"/>
    </row>
    <row r="442" spans="1:18" ht="15">
      <c r="A442" s="7">
        <v>1060000</v>
      </c>
      <c r="B442" s="7">
        <f t="shared" si="154"/>
        <v>-1060</v>
      </c>
      <c r="C442" s="6">
        <v>1.4377131999999999</v>
      </c>
      <c r="E442" s="8"/>
      <c r="F442" s="25">
        <f t="shared" si="155"/>
        <v>-826.77511699741058</v>
      </c>
      <c r="G442" s="25">
        <f t="shared" si="156"/>
        <v>-826.00175452072938</v>
      </c>
      <c r="H442" s="26">
        <f t="shared" si="158"/>
        <v>1.190256373</v>
      </c>
      <c r="I442" s="26">
        <f t="shared" si="159"/>
        <v>1.1614172398333333</v>
      </c>
      <c r="J442" s="29">
        <f t="shared" si="162"/>
        <v>0.99236721761111091</v>
      </c>
      <c r="K442" s="29">
        <f t="shared" si="160"/>
        <v>-0.16905002222222243</v>
      </c>
      <c r="L442" s="58">
        <f t="shared" si="161"/>
        <v>-0.19788915538888907</v>
      </c>
      <c r="M442" s="23"/>
      <c r="N442" s="40">
        <f t="shared" si="153"/>
        <v>-0.99772532768120203</v>
      </c>
      <c r="O442" s="40">
        <f t="shared" si="157"/>
        <v>-5.5629999999999997</v>
      </c>
      <c r="P442" s="44"/>
      <c r="Q442" s="40"/>
      <c r="R442" s="23"/>
    </row>
    <row r="443" spans="1:18" ht="15">
      <c r="A443" s="7">
        <v>1059000</v>
      </c>
      <c r="B443" s="7">
        <f t="shared" si="154"/>
        <v>-1059</v>
      </c>
      <c r="C443" s="6">
        <v>1.4570323999999999</v>
      </c>
      <c r="E443" s="8"/>
      <c r="F443" s="25">
        <f t="shared" si="155"/>
        <v>-825.22839204404852</v>
      </c>
      <c r="G443" s="25">
        <f t="shared" si="156"/>
        <v>-824.45502956736732</v>
      </c>
      <c r="H443" s="26">
        <f t="shared" si="158"/>
        <v>1.0299098734999999</v>
      </c>
      <c r="I443" s="26">
        <f t="shared" si="159"/>
        <v>1.0481918731666666</v>
      </c>
      <c r="J443" s="29">
        <f t="shared" si="162"/>
        <v>0.9963616531111108</v>
      </c>
      <c r="K443" s="29">
        <f t="shared" si="160"/>
        <v>-5.183022005555582E-2</v>
      </c>
      <c r="L443" s="58">
        <f t="shared" si="161"/>
        <v>-3.354822038888905E-2</v>
      </c>
      <c r="M443" s="23"/>
      <c r="N443" s="40">
        <f t="shared" si="153"/>
        <v>-0.80763255332095585</v>
      </c>
      <c r="O443" s="40">
        <f t="shared" si="157"/>
        <v>-5.5629999999999997</v>
      </c>
      <c r="P443" s="44"/>
      <c r="Q443" s="40"/>
      <c r="R443" s="23"/>
    </row>
    <row r="444" spans="1:18" ht="15">
      <c r="A444" s="7">
        <v>1058000</v>
      </c>
      <c r="B444" s="7">
        <f t="shared" si="154"/>
        <v>-1058</v>
      </c>
      <c r="C444" s="6">
        <v>1.342324667</v>
      </c>
      <c r="E444" s="8"/>
      <c r="F444" s="25">
        <f t="shared" si="155"/>
        <v>-823.68166709068646</v>
      </c>
      <c r="G444" s="25">
        <f t="shared" si="156"/>
        <v>-822.90830461400526</v>
      </c>
      <c r="H444" s="26">
        <f t="shared" si="158"/>
        <v>0.92440937300000003</v>
      </c>
      <c r="I444" s="26">
        <f t="shared" si="159"/>
        <v>0.8770798443333333</v>
      </c>
      <c r="J444" s="29">
        <f t="shared" si="162"/>
        <v>1.0186881242222219</v>
      </c>
      <c r="K444" s="29">
        <f t="shared" si="160"/>
        <v>0.14160827988888858</v>
      </c>
      <c r="L444" s="58">
        <f t="shared" si="161"/>
        <v>9.4278751222221846E-2</v>
      </c>
      <c r="M444" s="23"/>
      <c r="N444" s="40">
        <f t="shared" si="153"/>
        <v>-0.23963953142577443</v>
      </c>
      <c r="O444" s="40">
        <f t="shared" si="157"/>
        <v>-5.5629999999999997</v>
      </c>
      <c r="P444" s="44"/>
      <c r="Q444" s="40"/>
      <c r="R444" s="23"/>
    </row>
    <row r="445" spans="1:18" ht="15">
      <c r="A445" s="7">
        <v>1057000</v>
      </c>
      <c r="B445" s="7">
        <f t="shared" si="154"/>
        <v>-1057</v>
      </c>
      <c r="C445" s="6">
        <v>1.30394188</v>
      </c>
      <c r="E445" s="8"/>
      <c r="F445" s="25">
        <f t="shared" si="155"/>
        <v>-822.1349421373244</v>
      </c>
      <c r="G445" s="25">
        <f t="shared" si="156"/>
        <v>-821.3615796606432</v>
      </c>
      <c r="H445" s="26">
        <f t="shared" si="158"/>
        <v>0.67692028650000002</v>
      </c>
      <c r="I445" s="26">
        <f t="shared" si="159"/>
        <v>0.79509802416666675</v>
      </c>
      <c r="J445" s="29">
        <f t="shared" si="162"/>
        <v>1.0310765064444445</v>
      </c>
      <c r="K445" s="29">
        <f t="shared" si="160"/>
        <v>0.23597848227777773</v>
      </c>
      <c r="L445" s="58">
        <f t="shared" si="161"/>
        <v>0.35415621994444446</v>
      </c>
      <c r="M445" s="23"/>
      <c r="N445" s="40">
        <f t="shared" si="153"/>
        <v>0.44048349052021724</v>
      </c>
      <c r="O445" s="40">
        <f t="shared" si="157"/>
        <v>-5.5629999999999997</v>
      </c>
      <c r="P445" s="44"/>
      <c r="Q445" s="40"/>
      <c r="R445" s="23"/>
    </row>
    <row r="446" spans="1:18" ht="15">
      <c r="A446" s="7">
        <v>1056000</v>
      </c>
      <c r="B446" s="7">
        <f t="shared" si="154"/>
        <v>-1056</v>
      </c>
      <c r="C446" s="6">
        <v>1.0001219729999999</v>
      </c>
      <c r="E446" s="8"/>
      <c r="F446" s="25">
        <f t="shared" si="155"/>
        <v>-820.58821718396234</v>
      </c>
      <c r="G446" s="25">
        <f t="shared" si="156"/>
        <v>-819.81485470728114</v>
      </c>
      <c r="H446" s="26">
        <f t="shared" si="158"/>
        <v>0.78396441299999997</v>
      </c>
      <c r="I446" s="26">
        <f t="shared" si="159"/>
        <v>0.80302401533333334</v>
      </c>
      <c r="J446" s="29">
        <f t="shared" si="162"/>
        <v>1.0419817376111109</v>
      </c>
      <c r="K446" s="29">
        <f t="shared" si="160"/>
        <v>0.23895772227777756</v>
      </c>
      <c r="L446" s="58">
        <f t="shared" si="161"/>
        <v>0.25801732461111093</v>
      </c>
      <c r="M446" s="23"/>
      <c r="N446" s="40">
        <f t="shared" si="153"/>
        <v>0.91449939182313278</v>
      </c>
      <c r="O446" s="40">
        <f t="shared" si="157"/>
        <v>-5.5629999999999997</v>
      </c>
      <c r="P446" s="44"/>
      <c r="Q446" s="40"/>
      <c r="R446" s="23"/>
    </row>
    <row r="447" spans="1:18" ht="15">
      <c r="A447" s="7">
        <v>1055000</v>
      </c>
      <c r="B447" s="7">
        <f t="shared" si="154"/>
        <v>-1055</v>
      </c>
      <c r="C447" s="6">
        <v>0.80499821299999996</v>
      </c>
      <c r="E447" s="8"/>
      <c r="F447" s="25">
        <f t="shared" si="155"/>
        <v>-819.04149223060028</v>
      </c>
      <c r="G447" s="25">
        <f t="shared" si="156"/>
        <v>-818.26812975391908</v>
      </c>
      <c r="H447" s="26">
        <f t="shared" si="158"/>
        <v>0.94818734650000003</v>
      </c>
      <c r="I447" s="26">
        <f t="shared" si="159"/>
        <v>0.96445696199999986</v>
      </c>
      <c r="J447" s="29">
        <f t="shared" si="162"/>
        <v>1.0588623925</v>
      </c>
      <c r="K447" s="29">
        <f t="shared" si="160"/>
        <v>9.4405430500000165E-2</v>
      </c>
      <c r="L447" s="58">
        <f t="shared" si="161"/>
        <v>0.110675046</v>
      </c>
      <c r="M447" s="23"/>
      <c r="N447" s="40">
        <f t="shared" si="153"/>
        <v>0.96061086416335695</v>
      </c>
      <c r="O447" s="40">
        <f t="shared" si="157"/>
        <v>-5.5629999999999997</v>
      </c>
      <c r="P447" s="44"/>
      <c r="Q447" s="40"/>
      <c r="R447" s="23"/>
    </row>
    <row r="448" spans="1:18" ht="15">
      <c r="A448" s="7">
        <v>1054000</v>
      </c>
      <c r="B448" s="7">
        <f t="shared" si="154"/>
        <v>-1054</v>
      </c>
      <c r="C448" s="6">
        <v>0.80399918699999995</v>
      </c>
      <c r="E448" s="8"/>
      <c r="F448" s="25">
        <f t="shared" si="155"/>
        <v>-817.49476727723822</v>
      </c>
      <c r="G448" s="25">
        <f t="shared" si="156"/>
        <v>-816.72140480055702</v>
      </c>
      <c r="H448" s="26">
        <f t="shared" si="158"/>
        <v>1.1612191264999998</v>
      </c>
      <c r="I448" s="26">
        <f t="shared" si="159"/>
        <v>1.1367142553333334</v>
      </c>
      <c r="J448" s="29">
        <f t="shared" si="162"/>
        <v>1.1127683769444445</v>
      </c>
      <c r="K448" s="29">
        <f t="shared" si="160"/>
        <v>-2.3945878388888842E-2</v>
      </c>
      <c r="L448" s="58">
        <f t="shared" si="161"/>
        <v>-4.8450749555555284E-2</v>
      </c>
      <c r="M448" s="23"/>
      <c r="N448" s="40">
        <f t="shared" si="153"/>
        <v>0.55724183716097964</v>
      </c>
      <c r="O448" s="40">
        <f t="shared" si="157"/>
        <v>-5.5629999999999997</v>
      </c>
      <c r="P448" s="44"/>
      <c r="Q448" s="40"/>
      <c r="R448" s="23"/>
    </row>
    <row r="449" spans="1:18" ht="15">
      <c r="A449" s="7">
        <v>1053000</v>
      </c>
      <c r="B449" s="7">
        <f t="shared" si="154"/>
        <v>-1053</v>
      </c>
      <c r="C449" s="6">
        <v>1.0390355200000001</v>
      </c>
      <c r="E449" s="8"/>
      <c r="F449" s="25">
        <f t="shared" si="155"/>
        <v>-815.94804232387617</v>
      </c>
      <c r="G449" s="25">
        <f t="shared" si="156"/>
        <v>-815.17467984719497</v>
      </c>
      <c r="H449" s="26">
        <f t="shared" si="158"/>
        <v>1.3007362929999999</v>
      </c>
      <c r="I449" s="26">
        <f t="shared" si="159"/>
        <v>1.2747293243333333</v>
      </c>
      <c r="J449" s="29">
        <f t="shared" si="162"/>
        <v>1.1816030540555555</v>
      </c>
      <c r="K449" s="29">
        <f t="shared" si="160"/>
        <v>-9.3126270277777756E-2</v>
      </c>
      <c r="L449" s="58">
        <f t="shared" si="161"/>
        <v>-0.11913323894444439</v>
      </c>
      <c r="M449" s="23"/>
      <c r="N449" s="40">
        <f t="shared" si="153"/>
        <v>-0.10686683850217266</v>
      </c>
      <c r="O449" s="40">
        <f t="shared" si="157"/>
        <v>-5.5629999999999997</v>
      </c>
      <c r="P449" s="44"/>
      <c r="Q449" s="40"/>
      <c r="R449" s="23"/>
    </row>
    <row r="450" spans="1:18" ht="15">
      <c r="A450" s="7">
        <v>1052000</v>
      </c>
      <c r="B450" s="7">
        <f t="shared" si="154"/>
        <v>-1052</v>
      </c>
      <c r="C450" s="6">
        <v>1.024605867</v>
      </c>
      <c r="E450" s="8"/>
      <c r="F450" s="25">
        <f t="shared" si="155"/>
        <v>-814.40131737051411</v>
      </c>
      <c r="G450" s="25">
        <f t="shared" si="156"/>
        <v>-813.62795489383291</v>
      </c>
      <c r="H450" s="26">
        <f t="shared" si="158"/>
        <v>1.3622325534999999</v>
      </c>
      <c r="I450" s="26">
        <f t="shared" si="159"/>
        <v>1.3350503711666668</v>
      </c>
      <c r="J450" s="29">
        <f t="shared" si="162"/>
        <v>1.2760098740555557</v>
      </c>
      <c r="K450" s="29">
        <f t="shared" si="160"/>
        <v>-5.9040497111111145E-2</v>
      </c>
      <c r="L450" s="58">
        <f t="shared" si="161"/>
        <v>-8.6222679444444283E-2</v>
      </c>
      <c r="M450" s="23"/>
      <c r="N450" s="40">
        <f t="shared" ref="N450:N513" si="163" xml:space="preserve"> SIN((2*PI()*(G450+O450)/13.9205245802584) + 2.989911921)</f>
        <v>-0.72097133273758629</v>
      </c>
      <c r="O450" s="40">
        <f t="shared" si="157"/>
        <v>-5.5629999999999997</v>
      </c>
      <c r="P450" s="44"/>
      <c r="Q450" s="40"/>
      <c r="R450" s="23"/>
    </row>
    <row r="451" spans="1:18" ht="15">
      <c r="A451" s="7">
        <v>1051000</v>
      </c>
      <c r="B451" s="7">
        <f t="shared" ref="B451:B514" si="164">-A451/1000</f>
        <v>-1051</v>
      </c>
      <c r="C451" s="6">
        <v>0.72575790699999998</v>
      </c>
      <c r="E451" s="8"/>
      <c r="F451" s="25">
        <f t="shared" si="155"/>
        <v>-812.85459241715205</v>
      </c>
      <c r="G451" s="25">
        <f t="shared" si="156"/>
        <v>-812.08122994047085</v>
      </c>
      <c r="H451" s="26">
        <f t="shared" si="158"/>
        <v>1.3421822670000001</v>
      </c>
      <c r="I451" s="26">
        <f t="shared" si="159"/>
        <v>1.4064928513333335</v>
      </c>
      <c r="J451" s="29">
        <f t="shared" si="162"/>
        <v>1.3662389245000002</v>
      </c>
      <c r="K451" s="29">
        <f t="shared" si="160"/>
        <v>-4.0253926833333287E-2</v>
      </c>
      <c r="L451" s="58">
        <f t="shared" si="161"/>
        <v>2.4056657500000078E-2</v>
      </c>
      <c r="M451" s="23"/>
      <c r="N451" s="40">
        <f t="shared" si="163"/>
        <v>-0.99772532768120814</v>
      </c>
      <c r="O451" s="40">
        <f t="shared" si="157"/>
        <v>-5.5629999999999997</v>
      </c>
      <c r="P451" s="44"/>
      <c r="Q451" s="40"/>
      <c r="R451" s="23"/>
    </row>
    <row r="452" spans="1:18" ht="15">
      <c r="A452" s="7">
        <v>1050000</v>
      </c>
      <c r="B452" s="7">
        <f t="shared" si="164"/>
        <v>-1050</v>
      </c>
      <c r="C452" s="6">
        <v>0.86970307999999996</v>
      </c>
      <c r="E452" s="8"/>
      <c r="F452" s="25">
        <f t="shared" ref="F452:F515" si="165">F451 + 1.54672495336205</f>
        <v>-811.30786746378999</v>
      </c>
      <c r="G452" s="25">
        <f t="shared" ref="G452:G515" si="166">G451 + 1.54672495336205</f>
        <v>-810.53450498710879</v>
      </c>
      <c r="H452" s="26">
        <f t="shared" si="158"/>
        <v>1.5150637334999999</v>
      </c>
      <c r="I452" s="26">
        <f t="shared" si="159"/>
        <v>1.4670558225000001</v>
      </c>
      <c r="J452" s="29">
        <f t="shared" si="162"/>
        <v>1.4189929748888888</v>
      </c>
      <c r="K452" s="29">
        <f t="shared" si="160"/>
        <v>-4.8062847611111348E-2</v>
      </c>
      <c r="L452" s="58">
        <f t="shared" si="161"/>
        <v>-9.607075861111114E-2</v>
      </c>
      <c r="M452" s="23"/>
      <c r="N452" s="40">
        <f t="shared" si="163"/>
        <v>-0.80763255332090145</v>
      </c>
      <c r="O452" s="40">
        <f t="shared" ref="O452:O515" si="167">O451</f>
        <v>-5.5629999999999997</v>
      </c>
      <c r="P452" s="44"/>
      <c r="Q452" s="40"/>
      <c r="R452" s="23"/>
    </row>
    <row r="453" spans="1:18" ht="15">
      <c r="A453" s="7">
        <v>1049000</v>
      </c>
      <c r="B453" s="7">
        <f t="shared" si="164"/>
        <v>-1049</v>
      </c>
      <c r="C453" s="6">
        <v>0.93974069299999996</v>
      </c>
      <c r="E453" s="8"/>
      <c r="F453" s="25">
        <f t="shared" si="165"/>
        <v>-809.76114251042793</v>
      </c>
      <c r="G453" s="25">
        <f t="shared" si="166"/>
        <v>-808.98778003374673</v>
      </c>
      <c r="H453" s="26">
        <f t="shared" si="158"/>
        <v>1.5439214670000001</v>
      </c>
      <c r="I453" s="26">
        <f t="shared" si="159"/>
        <v>1.5285222889999999</v>
      </c>
      <c r="J453" s="29">
        <f t="shared" si="162"/>
        <v>1.4111409045000001</v>
      </c>
      <c r="K453" s="29">
        <f t="shared" si="160"/>
        <v>-0.1173813844999998</v>
      </c>
      <c r="L453" s="58">
        <f t="shared" si="161"/>
        <v>-0.13278056250000003</v>
      </c>
      <c r="M453" s="23"/>
      <c r="N453" s="40">
        <f t="shared" si="163"/>
        <v>-0.23963953142574018</v>
      </c>
      <c r="O453" s="40">
        <f t="shared" si="167"/>
        <v>-5.5629999999999997</v>
      </c>
      <c r="P453" s="44"/>
      <c r="Q453" s="40"/>
      <c r="R453" s="23"/>
    </row>
    <row r="454" spans="1:18" ht="15">
      <c r="A454" s="7">
        <v>1048000</v>
      </c>
      <c r="B454" s="7">
        <f t="shared" si="164"/>
        <v>-1048</v>
      </c>
      <c r="C454" s="6">
        <v>0.91439178700000001</v>
      </c>
      <c r="E454" s="8"/>
      <c r="F454" s="25">
        <f t="shared" si="165"/>
        <v>-808.21441755706587</v>
      </c>
      <c r="G454" s="25">
        <f t="shared" si="166"/>
        <v>-807.44105508038467</v>
      </c>
      <c r="H454" s="26">
        <f t="shared" ref="H454:H517" si="168">AVERAGEIFS(VADM,KyrBP,"&gt;"&amp;F454,KyrBP,"&lt;="&amp;F455)</f>
        <v>1.5265816665</v>
      </c>
      <c r="I454" s="26">
        <f t="shared" si="159"/>
        <v>1.5555096668333332</v>
      </c>
      <c r="J454" s="29">
        <f t="shared" si="162"/>
        <v>1.3824872119444445</v>
      </c>
      <c r="K454" s="29">
        <f t="shared" si="160"/>
        <v>-0.17302245488888879</v>
      </c>
      <c r="L454" s="58">
        <f t="shared" si="161"/>
        <v>-0.14409445455555558</v>
      </c>
      <c r="M454" s="23"/>
      <c r="N454" s="40">
        <f t="shared" si="163"/>
        <v>0.44048349052024888</v>
      </c>
      <c r="O454" s="40">
        <f t="shared" si="167"/>
        <v>-5.5629999999999997</v>
      </c>
      <c r="P454" s="44"/>
      <c r="Q454" s="40"/>
      <c r="R454" s="23"/>
    </row>
    <row r="455" spans="1:18" ht="15">
      <c r="A455" s="7">
        <v>1047000</v>
      </c>
      <c r="B455" s="7">
        <f t="shared" si="164"/>
        <v>-1047</v>
      </c>
      <c r="C455" s="6">
        <v>0.87660519999999997</v>
      </c>
      <c r="E455" s="8"/>
      <c r="F455" s="25">
        <f t="shared" si="165"/>
        <v>-806.66769260370381</v>
      </c>
      <c r="G455" s="25">
        <f t="shared" si="166"/>
        <v>-805.89433012702261</v>
      </c>
      <c r="H455" s="26">
        <f t="shared" si="168"/>
        <v>1.596025867</v>
      </c>
      <c r="I455" s="26">
        <f t="shared" si="159"/>
        <v>1.5151937778333335</v>
      </c>
      <c r="J455" s="29">
        <f t="shared" si="162"/>
        <v>1.3344826807777779</v>
      </c>
      <c r="K455" s="29">
        <f t="shared" si="160"/>
        <v>-0.18071109705555566</v>
      </c>
      <c r="L455" s="58">
        <f t="shared" si="161"/>
        <v>-0.26154318622222217</v>
      </c>
      <c r="M455" s="23"/>
      <c r="N455" s="40">
        <f t="shared" si="163"/>
        <v>0.91449939182312412</v>
      </c>
      <c r="O455" s="40">
        <f t="shared" si="167"/>
        <v>-5.5629999999999997</v>
      </c>
      <c r="P455" s="44"/>
      <c r="Q455" s="40"/>
      <c r="R455" s="23"/>
    </row>
    <row r="456" spans="1:18" ht="15">
      <c r="A456" s="7">
        <v>1046000</v>
      </c>
      <c r="B456" s="7">
        <f t="shared" si="164"/>
        <v>-1046</v>
      </c>
      <c r="C456" s="6">
        <v>0.88405515999999995</v>
      </c>
      <c r="E456" s="8"/>
      <c r="F456" s="25">
        <f t="shared" si="165"/>
        <v>-805.12096765034175</v>
      </c>
      <c r="G456" s="25">
        <f t="shared" si="166"/>
        <v>-804.34760517366055</v>
      </c>
      <c r="H456" s="26">
        <f t="shared" si="168"/>
        <v>1.4229738000000001</v>
      </c>
      <c r="I456" s="26">
        <f t="shared" ref="I456:I519" si="169">AVERAGE(H455:H457)</f>
        <v>1.3698500533333335</v>
      </c>
      <c r="J456" s="29">
        <f t="shared" si="162"/>
        <v>1.2580936541111114</v>
      </c>
      <c r="K456" s="29">
        <f t="shared" si="160"/>
        <v>-0.11175639922222214</v>
      </c>
      <c r="L456" s="58">
        <f t="shared" si="161"/>
        <v>-0.16488014588888866</v>
      </c>
      <c r="M456" s="23"/>
      <c r="N456" s="40">
        <f t="shared" si="163"/>
        <v>0.96061086416333141</v>
      </c>
      <c r="O456" s="40">
        <f t="shared" si="167"/>
        <v>-5.5629999999999997</v>
      </c>
      <c r="P456" s="44"/>
      <c r="Q456" s="40"/>
      <c r="R456" s="23"/>
    </row>
    <row r="457" spans="1:18" ht="15">
      <c r="A457" s="7">
        <v>1045000</v>
      </c>
      <c r="B457" s="7">
        <f t="shared" si="164"/>
        <v>-1045</v>
      </c>
      <c r="C457" s="6">
        <v>0.7779798</v>
      </c>
      <c r="E457" s="8"/>
      <c r="F457" s="25">
        <f t="shared" si="165"/>
        <v>-803.5742426969797</v>
      </c>
      <c r="G457" s="25">
        <f t="shared" si="166"/>
        <v>-802.8008802202985</v>
      </c>
      <c r="H457" s="26">
        <f t="shared" si="168"/>
        <v>1.0905504930000001</v>
      </c>
      <c r="I457" s="26">
        <f t="shared" si="169"/>
        <v>1.1854591176666667</v>
      </c>
      <c r="J457" s="29">
        <f t="shared" si="162"/>
        <v>1.134937057777778</v>
      </c>
      <c r="K457" s="29">
        <f t="shared" si="160"/>
        <v>-5.0522059888888693E-2</v>
      </c>
      <c r="L457" s="58">
        <f t="shared" si="161"/>
        <v>4.4386564777777915E-2</v>
      </c>
      <c r="M457" s="23"/>
      <c r="N457" s="40">
        <f t="shared" si="163"/>
        <v>0.55724183716095033</v>
      </c>
      <c r="O457" s="40">
        <f t="shared" si="167"/>
        <v>-5.5629999999999997</v>
      </c>
      <c r="P457" s="44"/>
      <c r="Q457" s="40"/>
      <c r="R457" s="23"/>
    </row>
    <row r="458" spans="1:18" ht="15">
      <c r="A458" s="7">
        <v>1044000</v>
      </c>
      <c r="B458" s="7">
        <f t="shared" si="164"/>
        <v>-1044</v>
      </c>
      <c r="C458" s="6">
        <v>0.72828084000000004</v>
      </c>
      <c r="E458" s="8"/>
      <c r="F458" s="25">
        <f t="shared" si="165"/>
        <v>-802.02751774361764</v>
      </c>
      <c r="G458" s="25">
        <f t="shared" si="166"/>
        <v>-801.25415526693644</v>
      </c>
      <c r="H458" s="26">
        <f t="shared" si="168"/>
        <v>1.0428530600000001</v>
      </c>
      <c r="I458" s="26">
        <f t="shared" si="169"/>
        <v>1.021198442</v>
      </c>
      <c r="J458" s="29">
        <f t="shared" si="162"/>
        <v>0.99923000733333334</v>
      </c>
      <c r="K458" s="29">
        <f t="shared" si="160"/>
        <v>-2.1968434666666647E-2</v>
      </c>
      <c r="L458" s="58">
        <f t="shared" si="161"/>
        <v>-4.3623052666666773E-2</v>
      </c>
      <c r="M458" s="23"/>
      <c r="N458" s="40">
        <f t="shared" si="163"/>
        <v>-0.10686683850226425</v>
      </c>
      <c r="O458" s="40">
        <f t="shared" si="167"/>
        <v>-5.5629999999999997</v>
      </c>
      <c r="P458" s="44"/>
      <c r="Q458" s="40"/>
      <c r="R458" s="23"/>
    </row>
    <row r="459" spans="1:18" ht="15">
      <c r="A459" s="7">
        <v>1043000</v>
      </c>
      <c r="B459" s="7">
        <f t="shared" si="164"/>
        <v>-1043</v>
      </c>
      <c r="C459" s="6">
        <v>0.81117714699999999</v>
      </c>
      <c r="E459" s="8"/>
      <c r="F459" s="25">
        <f t="shared" si="165"/>
        <v>-800.48079279025558</v>
      </c>
      <c r="G459" s="25">
        <f t="shared" si="166"/>
        <v>-799.70743031357438</v>
      </c>
      <c r="H459" s="26">
        <f t="shared" si="168"/>
        <v>0.930191773</v>
      </c>
      <c r="I459" s="26">
        <f t="shared" si="169"/>
        <v>0.87590862000000003</v>
      </c>
      <c r="J459" s="29">
        <f t="shared" si="162"/>
        <v>0.85510036961111102</v>
      </c>
      <c r="K459" s="29">
        <f t="shared" ref="K459:K522" si="170">J459-I459</f>
        <v>-2.0808250388889005E-2</v>
      </c>
      <c r="L459" s="58">
        <f t="shared" ref="L459:L522" si="171">J459-H459</f>
        <v>-7.5091403388888978E-2</v>
      </c>
      <c r="M459" s="23"/>
      <c r="N459" s="40">
        <f t="shared" si="163"/>
        <v>-0.72097133273765013</v>
      </c>
      <c r="O459" s="40">
        <f t="shared" si="167"/>
        <v>-5.5629999999999997</v>
      </c>
      <c r="P459" s="44"/>
      <c r="Q459" s="40"/>
      <c r="R459" s="23"/>
    </row>
    <row r="460" spans="1:18" ht="15">
      <c r="A460" s="7">
        <v>1042000</v>
      </c>
      <c r="B460" s="7">
        <f t="shared" si="164"/>
        <v>-1042</v>
      </c>
      <c r="C460" s="6">
        <v>0.797128693</v>
      </c>
      <c r="E460" s="8"/>
      <c r="F460" s="25">
        <f t="shared" si="165"/>
        <v>-798.93406783689352</v>
      </c>
      <c r="G460" s="25">
        <f t="shared" si="166"/>
        <v>-798.16070536021232</v>
      </c>
      <c r="H460" s="26">
        <f t="shared" si="168"/>
        <v>0.65468102699999997</v>
      </c>
      <c r="I460" s="26">
        <f t="shared" si="169"/>
        <v>0.66384238883333324</v>
      </c>
      <c r="J460" s="29">
        <f t="shared" si="162"/>
        <v>0.7067940007222222</v>
      </c>
      <c r="K460" s="29">
        <f t="shared" si="170"/>
        <v>4.2951611888888963E-2</v>
      </c>
      <c r="L460" s="58">
        <f t="shared" si="171"/>
        <v>5.2112973722222233E-2</v>
      </c>
      <c r="M460" s="23"/>
      <c r="N460" s="40">
        <f t="shared" si="163"/>
        <v>-0.99772532768121058</v>
      </c>
      <c r="O460" s="40">
        <f t="shared" si="167"/>
        <v>-5.5629999999999997</v>
      </c>
      <c r="P460" s="44"/>
      <c r="Q460" s="40"/>
      <c r="R460" s="23"/>
    </row>
    <row r="461" spans="1:18" ht="15">
      <c r="A461" s="7">
        <v>1041000</v>
      </c>
      <c r="B461" s="7">
        <f t="shared" si="164"/>
        <v>-1041</v>
      </c>
      <c r="C461" s="6">
        <v>0.74315669299999998</v>
      </c>
      <c r="E461" s="8"/>
      <c r="F461" s="25">
        <f t="shared" si="165"/>
        <v>-797.38734288353146</v>
      </c>
      <c r="G461" s="25">
        <f t="shared" si="166"/>
        <v>-796.61398040685026</v>
      </c>
      <c r="H461" s="26">
        <f t="shared" si="168"/>
        <v>0.40665436649999998</v>
      </c>
      <c r="I461" s="26">
        <f t="shared" si="169"/>
        <v>0.46129780216666666</v>
      </c>
      <c r="J461" s="29">
        <f t="shared" si="162"/>
        <v>0.61170513699999995</v>
      </c>
      <c r="K461" s="29">
        <f t="shared" si="170"/>
        <v>0.15040733483333329</v>
      </c>
      <c r="L461" s="58">
        <f t="shared" si="171"/>
        <v>0.20505077049999998</v>
      </c>
      <c r="M461" s="23"/>
      <c r="N461" s="40">
        <f t="shared" si="163"/>
        <v>-0.80763255332088069</v>
      </c>
      <c r="O461" s="40">
        <f t="shared" si="167"/>
        <v>-5.5629999999999997</v>
      </c>
      <c r="P461" s="44"/>
      <c r="Q461" s="40"/>
      <c r="R461" s="23"/>
    </row>
    <row r="462" spans="1:18" ht="15">
      <c r="A462" s="7">
        <v>1040000</v>
      </c>
      <c r="B462" s="7">
        <f t="shared" si="164"/>
        <v>-1040</v>
      </c>
      <c r="C462" s="6">
        <v>0.82343931999999997</v>
      </c>
      <c r="E462" s="8"/>
      <c r="F462" s="25">
        <f t="shared" si="165"/>
        <v>-795.8406179301694</v>
      </c>
      <c r="G462" s="25">
        <f t="shared" si="166"/>
        <v>-795.0672554534882</v>
      </c>
      <c r="H462" s="26">
        <f t="shared" si="168"/>
        <v>0.32255801299999998</v>
      </c>
      <c r="I462" s="26">
        <f t="shared" si="169"/>
        <v>0.3195424355</v>
      </c>
      <c r="J462" s="29">
        <f t="shared" si="162"/>
        <v>0.55427612366666656</v>
      </c>
      <c r="K462" s="29">
        <f t="shared" si="170"/>
        <v>0.23473368816666657</v>
      </c>
      <c r="L462" s="58">
        <f t="shared" si="171"/>
        <v>0.23171811066666659</v>
      </c>
      <c r="M462" s="23"/>
      <c r="N462" s="40">
        <f t="shared" si="163"/>
        <v>-0.23963953142570593</v>
      </c>
      <c r="O462" s="40">
        <f t="shared" si="167"/>
        <v>-5.5629999999999997</v>
      </c>
      <c r="P462" s="44"/>
      <c r="Q462" s="40"/>
      <c r="R462" s="23"/>
    </row>
    <row r="463" spans="1:18" ht="15">
      <c r="A463" s="7">
        <v>1039000</v>
      </c>
      <c r="B463" s="7">
        <f t="shared" si="164"/>
        <v>-1039</v>
      </c>
      <c r="C463" s="6">
        <v>0.81494197300000004</v>
      </c>
      <c r="E463" s="8"/>
      <c r="F463" s="25">
        <f t="shared" si="165"/>
        <v>-794.29389297680734</v>
      </c>
      <c r="G463" s="25">
        <f t="shared" si="166"/>
        <v>-793.52053050012614</v>
      </c>
      <c r="H463" s="26">
        <f t="shared" si="168"/>
        <v>0.22941492699999999</v>
      </c>
      <c r="I463" s="26">
        <f t="shared" si="169"/>
        <v>0.27108049566666664</v>
      </c>
      <c r="J463" s="29">
        <f t="shared" si="162"/>
        <v>0.52338347111111116</v>
      </c>
      <c r="K463" s="29">
        <f t="shared" si="170"/>
        <v>0.25230297544444452</v>
      </c>
      <c r="L463" s="58">
        <f t="shared" si="171"/>
        <v>0.29396854411111117</v>
      </c>
      <c r="M463" s="23"/>
      <c r="N463" s="40">
        <f t="shared" si="163"/>
        <v>0.44048349052033159</v>
      </c>
      <c r="O463" s="40">
        <f t="shared" si="167"/>
        <v>-5.5629999999999997</v>
      </c>
      <c r="P463" s="44"/>
      <c r="Q463" s="40"/>
      <c r="R463" s="23"/>
    </row>
    <row r="464" spans="1:18" ht="15">
      <c r="A464" s="7">
        <v>1038000</v>
      </c>
      <c r="B464" s="7">
        <f t="shared" si="164"/>
        <v>-1038</v>
      </c>
      <c r="C464" s="6">
        <v>0.89076634700000001</v>
      </c>
      <c r="E464" s="8"/>
      <c r="F464" s="25">
        <f t="shared" si="165"/>
        <v>-792.74716802344528</v>
      </c>
      <c r="G464" s="25">
        <f t="shared" si="166"/>
        <v>-791.97380554676408</v>
      </c>
      <c r="H464" s="26">
        <f t="shared" si="168"/>
        <v>0.26126854700000002</v>
      </c>
      <c r="I464" s="26">
        <f t="shared" si="169"/>
        <v>0.35261916683333333</v>
      </c>
      <c r="J464" s="29">
        <f t="shared" si="162"/>
        <v>0.51593916600000012</v>
      </c>
      <c r="K464" s="29">
        <f t="shared" si="170"/>
        <v>0.16331999916666678</v>
      </c>
      <c r="L464" s="58">
        <f t="shared" si="171"/>
        <v>0.2546706190000001</v>
      </c>
      <c r="M464" s="23"/>
      <c r="N464" s="40">
        <f t="shared" si="163"/>
        <v>0.91449939182316142</v>
      </c>
      <c r="O464" s="40">
        <f t="shared" si="167"/>
        <v>-5.5629999999999997</v>
      </c>
      <c r="P464" s="44"/>
      <c r="Q464" s="40"/>
      <c r="R464" s="23"/>
    </row>
    <row r="465" spans="1:18" ht="15">
      <c r="A465" s="7">
        <v>1037000</v>
      </c>
      <c r="B465" s="7">
        <f t="shared" si="164"/>
        <v>-1037</v>
      </c>
      <c r="C465" s="6">
        <v>0.83606730699999998</v>
      </c>
      <c r="E465" s="8"/>
      <c r="F465" s="25">
        <f t="shared" si="165"/>
        <v>-791.20044307008322</v>
      </c>
      <c r="G465" s="25">
        <f t="shared" si="166"/>
        <v>-790.42708059340202</v>
      </c>
      <c r="H465" s="26">
        <f t="shared" si="168"/>
        <v>0.56717402650000004</v>
      </c>
      <c r="I465" s="26">
        <f t="shared" si="169"/>
        <v>0.4673773155</v>
      </c>
      <c r="J465" s="29">
        <f t="shared" si="162"/>
        <v>0.53020416450000007</v>
      </c>
      <c r="K465" s="29">
        <f t="shared" si="170"/>
        <v>6.2826849000000073E-2</v>
      </c>
      <c r="L465" s="58">
        <f t="shared" si="171"/>
        <v>-3.6969861999999964E-2</v>
      </c>
      <c r="M465" s="23"/>
      <c r="N465" s="40">
        <f t="shared" si="163"/>
        <v>0.96061086416330577</v>
      </c>
      <c r="O465" s="40">
        <f t="shared" si="167"/>
        <v>-5.5629999999999997</v>
      </c>
      <c r="P465" s="44"/>
      <c r="Q465" s="40"/>
      <c r="R465" s="23"/>
    </row>
    <row r="466" spans="1:18" ht="15">
      <c r="A466" s="7">
        <v>1036000</v>
      </c>
      <c r="B466" s="7">
        <f t="shared" si="164"/>
        <v>-1036</v>
      </c>
      <c r="C466" s="6">
        <v>0.851153453</v>
      </c>
      <c r="E466" s="8"/>
      <c r="F466" s="25">
        <f t="shared" si="165"/>
        <v>-789.65371811672117</v>
      </c>
      <c r="G466" s="25">
        <f t="shared" si="166"/>
        <v>-788.88035564003997</v>
      </c>
      <c r="H466" s="26">
        <f t="shared" si="168"/>
        <v>0.573689373</v>
      </c>
      <c r="I466" s="26">
        <f t="shared" si="169"/>
        <v>0.63522752883333344</v>
      </c>
      <c r="J466" s="29">
        <f t="shared" ref="J466:J529" si="172">AVERAGE(H462:H470)</f>
        <v>0.54643122233333341</v>
      </c>
      <c r="K466" s="29">
        <f t="shared" si="170"/>
        <v>-8.8796306500000033E-2</v>
      </c>
      <c r="L466" s="58">
        <f t="shared" si="171"/>
        <v>-2.7258150666666592E-2</v>
      </c>
      <c r="M466" s="23"/>
      <c r="N466" s="40">
        <f t="shared" si="163"/>
        <v>0.55724183716087383</v>
      </c>
      <c r="O466" s="40">
        <f t="shared" si="167"/>
        <v>-5.5629999999999997</v>
      </c>
      <c r="P466" s="44"/>
      <c r="Q466" s="40"/>
      <c r="R466" s="23"/>
    </row>
    <row r="467" spans="1:18" ht="15">
      <c r="A467" s="7">
        <v>1035000</v>
      </c>
      <c r="B467" s="7">
        <f t="shared" si="164"/>
        <v>-1035</v>
      </c>
      <c r="C467" s="6">
        <v>0.79163908000000005</v>
      </c>
      <c r="E467" s="8"/>
      <c r="F467" s="25">
        <f t="shared" si="165"/>
        <v>-788.10699316335911</v>
      </c>
      <c r="G467" s="25">
        <f t="shared" si="166"/>
        <v>-787.33363068667791</v>
      </c>
      <c r="H467" s="26">
        <f t="shared" si="168"/>
        <v>0.76481918700000007</v>
      </c>
      <c r="I467" s="26">
        <f t="shared" si="169"/>
        <v>0.73390052900000002</v>
      </c>
      <c r="J467" s="29">
        <f t="shared" si="172"/>
        <v>0.57603327722222231</v>
      </c>
      <c r="K467" s="29">
        <f t="shared" si="170"/>
        <v>-0.15786725177777772</v>
      </c>
      <c r="L467" s="58">
        <f t="shared" si="171"/>
        <v>-0.18878590977777776</v>
      </c>
      <c r="M467" s="23"/>
      <c r="N467" s="40">
        <f t="shared" si="163"/>
        <v>-0.10686683850229933</v>
      </c>
      <c r="O467" s="40">
        <f t="shared" si="167"/>
        <v>-5.5629999999999997</v>
      </c>
      <c r="P467" s="44"/>
      <c r="Q467" s="40"/>
      <c r="R467" s="23"/>
    </row>
    <row r="468" spans="1:18" ht="15">
      <c r="A468" s="7">
        <v>1034000</v>
      </c>
      <c r="B468" s="7">
        <f t="shared" si="164"/>
        <v>-1034</v>
      </c>
      <c r="C468" s="6">
        <v>0.85918775999999997</v>
      </c>
      <c r="E468" s="8"/>
      <c r="F468" s="25">
        <f t="shared" si="165"/>
        <v>-786.56026820999705</v>
      </c>
      <c r="G468" s="25">
        <f t="shared" si="166"/>
        <v>-785.78690573331585</v>
      </c>
      <c r="H468" s="26">
        <f t="shared" si="168"/>
        <v>0.863193027</v>
      </c>
      <c r="I468" s="26">
        <f t="shared" si="169"/>
        <v>0.8036927425</v>
      </c>
      <c r="J468" s="29">
        <f t="shared" si="172"/>
        <v>0.60721542161111108</v>
      </c>
      <c r="K468" s="29">
        <f t="shared" si="170"/>
        <v>-0.19647732088888892</v>
      </c>
      <c r="L468" s="58">
        <f t="shared" si="171"/>
        <v>-0.25597760538888892</v>
      </c>
      <c r="M468" s="23"/>
      <c r="N468" s="40">
        <f t="shared" si="163"/>
        <v>-0.72097133273763525</v>
      </c>
      <c r="O468" s="40">
        <f t="shared" si="167"/>
        <v>-5.5629999999999997</v>
      </c>
      <c r="P468" s="44"/>
      <c r="Q468" s="40"/>
      <c r="R468" s="23"/>
    </row>
    <row r="469" spans="1:18" ht="15">
      <c r="A469" s="7">
        <v>1033000</v>
      </c>
      <c r="B469" s="7">
        <f t="shared" si="164"/>
        <v>-1033</v>
      </c>
      <c r="C469" s="6">
        <v>1.02578752</v>
      </c>
      <c r="E469" s="8"/>
      <c r="F469" s="25">
        <f t="shared" si="165"/>
        <v>-785.01354325663499</v>
      </c>
      <c r="G469" s="25">
        <f t="shared" si="166"/>
        <v>-784.24018077995379</v>
      </c>
      <c r="H469" s="26">
        <f t="shared" si="168"/>
        <v>0.78306601350000005</v>
      </c>
      <c r="I469" s="26">
        <f t="shared" si="169"/>
        <v>0.73298564249999998</v>
      </c>
      <c r="J469" s="29">
        <f t="shared" si="172"/>
        <v>0.61859904527777787</v>
      </c>
      <c r="K469" s="29">
        <f t="shared" si="170"/>
        <v>-0.11438659722222211</v>
      </c>
      <c r="L469" s="58">
        <f t="shared" si="171"/>
        <v>-0.16446696822222218</v>
      </c>
      <c r="M469" s="23"/>
      <c r="N469" s="40">
        <f t="shared" si="163"/>
        <v>-0.9977253276812168</v>
      </c>
      <c r="O469" s="40">
        <f t="shared" si="167"/>
        <v>-5.5629999999999997</v>
      </c>
      <c r="P469" s="44"/>
      <c r="Q469" s="40"/>
      <c r="R469" s="23"/>
    </row>
    <row r="470" spans="1:18" ht="15">
      <c r="A470" s="7">
        <v>1032000</v>
      </c>
      <c r="B470" s="7">
        <f t="shared" si="164"/>
        <v>-1032</v>
      </c>
      <c r="C470" s="6">
        <v>1.0345356670000001</v>
      </c>
      <c r="E470" s="8"/>
      <c r="F470" s="25">
        <f t="shared" si="165"/>
        <v>-783.46681830327293</v>
      </c>
      <c r="G470" s="25">
        <f t="shared" si="166"/>
        <v>-782.69345582659173</v>
      </c>
      <c r="H470" s="26">
        <f t="shared" si="168"/>
        <v>0.552697887</v>
      </c>
      <c r="I470" s="26">
        <f t="shared" si="169"/>
        <v>0.64158013583333329</v>
      </c>
      <c r="J470" s="29">
        <f t="shared" si="172"/>
        <v>0.58225343861111112</v>
      </c>
      <c r="K470" s="29">
        <f t="shared" si="170"/>
        <v>-5.9326697222222169E-2</v>
      </c>
      <c r="L470" s="58">
        <f t="shared" si="171"/>
        <v>2.9555551611111119E-2</v>
      </c>
      <c r="M470" s="23"/>
      <c r="N470" s="40">
        <f t="shared" si="163"/>
        <v>-0.80763255332085981</v>
      </c>
      <c r="O470" s="40">
        <f t="shared" si="167"/>
        <v>-5.5629999999999997</v>
      </c>
      <c r="P470" s="44"/>
      <c r="Q470" s="40"/>
      <c r="R470" s="23"/>
    </row>
    <row r="471" spans="1:18" ht="15">
      <c r="A471" s="7">
        <v>1031000</v>
      </c>
      <c r="B471" s="7">
        <f t="shared" si="164"/>
        <v>-1031</v>
      </c>
      <c r="C471" s="6">
        <v>1.1646105470000001</v>
      </c>
      <c r="E471" s="8"/>
      <c r="F471" s="25">
        <f t="shared" si="165"/>
        <v>-781.92009334991087</v>
      </c>
      <c r="G471" s="25">
        <f t="shared" si="166"/>
        <v>-781.14673087322967</v>
      </c>
      <c r="H471" s="26">
        <f t="shared" si="168"/>
        <v>0.58897650700000004</v>
      </c>
      <c r="I471" s="26">
        <f t="shared" si="169"/>
        <v>0.55057620683333341</v>
      </c>
      <c r="J471" s="29">
        <f t="shared" si="172"/>
        <v>0.53940716461111116</v>
      </c>
      <c r="K471" s="29">
        <f t="shared" si="170"/>
        <v>-1.1169042222222259E-2</v>
      </c>
      <c r="L471" s="58">
        <f t="shared" si="171"/>
        <v>-4.9569342388888882E-2</v>
      </c>
      <c r="M471" s="23"/>
      <c r="N471" s="40">
        <f t="shared" si="163"/>
        <v>-0.23963953142561648</v>
      </c>
      <c r="O471" s="40">
        <f t="shared" si="167"/>
        <v>-5.5629999999999997</v>
      </c>
      <c r="P471" s="44"/>
      <c r="Q471" s="40"/>
      <c r="R471" s="23"/>
    </row>
    <row r="472" spans="1:18" ht="15">
      <c r="A472" s="7">
        <v>1030000</v>
      </c>
      <c r="B472" s="7">
        <f t="shared" si="164"/>
        <v>-1030</v>
      </c>
      <c r="C472" s="6">
        <v>1.3962333330000001</v>
      </c>
      <c r="E472" s="8"/>
      <c r="F472" s="25">
        <f t="shared" si="165"/>
        <v>-780.37336839654881</v>
      </c>
      <c r="G472" s="25">
        <f t="shared" si="166"/>
        <v>-779.60000591986761</v>
      </c>
      <c r="H472" s="26">
        <f t="shared" si="168"/>
        <v>0.51005422649999999</v>
      </c>
      <c r="I472" s="26">
        <f t="shared" si="169"/>
        <v>0.48758396450000002</v>
      </c>
      <c r="J472" s="29">
        <f t="shared" si="172"/>
        <v>0.47955800677777777</v>
      </c>
      <c r="K472" s="29">
        <f t="shared" si="170"/>
        <v>-8.0259577222222545E-3</v>
      </c>
      <c r="L472" s="58">
        <f t="shared" si="171"/>
        <v>-3.0496219722222218E-2</v>
      </c>
      <c r="M472" s="23"/>
      <c r="N472" s="40">
        <f t="shared" si="163"/>
        <v>0.44048349052036329</v>
      </c>
      <c r="O472" s="40">
        <f t="shared" si="167"/>
        <v>-5.5629999999999997</v>
      </c>
      <c r="P472" s="44"/>
      <c r="Q472" s="40"/>
      <c r="R472" s="23"/>
    </row>
    <row r="473" spans="1:18" ht="15">
      <c r="A473" s="7">
        <v>1029000</v>
      </c>
      <c r="B473" s="7">
        <f t="shared" si="164"/>
        <v>-1029</v>
      </c>
      <c r="C473" s="6">
        <v>1.4787642670000001</v>
      </c>
      <c r="E473" s="8"/>
      <c r="F473" s="25">
        <f t="shared" si="165"/>
        <v>-778.82664344318675</v>
      </c>
      <c r="G473" s="25">
        <f t="shared" si="166"/>
        <v>-778.05328096650555</v>
      </c>
      <c r="H473" s="26">
        <f t="shared" si="168"/>
        <v>0.36372115999999999</v>
      </c>
      <c r="I473" s="26">
        <f t="shared" si="169"/>
        <v>0.37127965099999999</v>
      </c>
      <c r="J473" s="29">
        <f t="shared" si="172"/>
        <v>0.41899743933333328</v>
      </c>
      <c r="K473" s="29">
        <f t="shared" si="170"/>
        <v>4.7717788333333289E-2</v>
      </c>
      <c r="L473" s="58">
        <f t="shared" si="171"/>
        <v>5.5276279333333289E-2</v>
      </c>
      <c r="M473" s="23"/>
      <c r="N473" s="40">
        <f t="shared" si="163"/>
        <v>0.91449939182317563</v>
      </c>
      <c r="O473" s="40">
        <f t="shared" si="167"/>
        <v>-5.5629999999999997</v>
      </c>
      <c r="P473" s="44"/>
      <c r="Q473" s="40"/>
      <c r="R473" s="23"/>
    </row>
    <row r="474" spans="1:18" ht="15">
      <c r="A474" s="7">
        <v>1028000</v>
      </c>
      <c r="B474" s="7">
        <f t="shared" si="164"/>
        <v>-1028</v>
      </c>
      <c r="C474" s="6">
        <v>1.5025718669999999</v>
      </c>
      <c r="E474" s="8"/>
      <c r="F474" s="25">
        <f t="shared" si="165"/>
        <v>-777.27991848982469</v>
      </c>
      <c r="G474" s="25">
        <f t="shared" si="166"/>
        <v>-776.50655601314349</v>
      </c>
      <c r="H474" s="26">
        <f t="shared" si="168"/>
        <v>0.24006356649999999</v>
      </c>
      <c r="I474" s="26">
        <f t="shared" si="169"/>
        <v>0.2639525445</v>
      </c>
      <c r="J474" s="29">
        <f t="shared" si="172"/>
        <v>0.36381709116666666</v>
      </c>
      <c r="K474" s="29">
        <f t="shared" si="170"/>
        <v>9.9864546666666665E-2</v>
      </c>
      <c r="L474" s="58">
        <f t="shared" si="171"/>
        <v>0.12375352466666667</v>
      </c>
      <c r="M474" s="23"/>
      <c r="N474" s="40">
        <f t="shared" si="163"/>
        <v>0.96061086416331176</v>
      </c>
      <c r="O474" s="40">
        <f t="shared" si="167"/>
        <v>-5.5629999999999997</v>
      </c>
      <c r="P474" s="44"/>
      <c r="Q474" s="40"/>
      <c r="R474" s="23"/>
    </row>
    <row r="475" spans="1:18" ht="15">
      <c r="A475" s="7">
        <v>1027000</v>
      </c>
      <c r="B475" s="7">
        <f t="shared" si="164"/>
        <v>-1027</v>
      </c>
      <c r="C475" s="6">
        <v>1.287949053</v>
      </c>
      <c r="E475" s="8"/>
      <c r="F475" s="25">
        <f t="shared" si="165"/>
        <v>-775.73319353646264</v>
      </c>
      <c r="G475" s="25">
        <f t="shared" si="166"/>
        <v>-774.95983105978144</v>
      </c>
      <c r="H475" s="26">
        <f t="shared" si="168"/>
        <v>0.18807290700000001</v>
      </c>
      <c r="I475" s="26">
        <f t="shared" si="169"/>
        <v>0.21810441333333333</v>
      </c>
      <c r="J475" s="29">
        <f t="shared" si="172"/>
        <v>0.33587231633333331</v>
      </c>
      <c r="K475" s="29">
        <f t="shared" si="170"/>
        <v>0.11776790299999998</v>
      </c>
      <c r="L475" s="58">
        <f t="shared" si="171"/>
        <v>0.1477994093333333</v>
      </c>
      <c r="M475" s="23"/>
      <c r="N475" s="40">
        <f t="shared" si="163"/>
        <v>0.55724183716084452</v>
      </c>
      <c r="O475" s="40">
        <f t="shared" si="167"/>
        <v>-5.5629999999999997</v>
      </c>
      <c r="P475" s="44"/>
      <c r="Q475" s="40"/>
      <c r="R475" s="23"/>
    </row>
    <row r="476" spans="1:18" ht="15">
      <c r="A476" s="7">
        <v>1026000</v>
      </c>
      <c r="B476" s="7">
        <f t="shared" si="164"/>
        <v>-1026</v>
      </c>
      <c r="C476" s="6">
        <v>1.18790156</v>
      </c>
      <c r="E476" s="8"/>
      <c r="F476" s="25">
        <f t="shared" si="165"/>
        <v>-774.18646858310058</v>
      </c>
      <c r="G476" s="25">
        <f t="shared" si="166"/>
        <v>-773.41310610641938</v>
      </c>
      <c r="H476" s="26">
        <f t="shared" si="168"/>
        <v>0.22617676650000001</v>
      </c>
      <c r="I476" s="26">
        <f t="shared" si="169"/>
        <v>0.24413253116666667</v>
      </c>
      <c r="J476" s="29">
        <f t="shared" si="172"/>
        <v>0.31407129555555552</v>
      </c>
      <c r="K476" s="29">
        <f t="shared" si="170"/>
        <v>6.9938764388888852E-2</v>
      </c>
      <c r="L476" s="58">
        <f t="shared" si="171"/>
        <v>8.7894529055555504E-2</v>
      </c>
      <c r="M476" s="23"/>
      <c r="N476" s="40">
        <f t="shared" si="163"/>
        <v>-0.10686683850239094</v>
      </c>
      <c r="O476" s="40">
        <f t="shared" si="167"/>
        <v>-5.5629999999999997</v>
      </c>
      <c r="P476" s="44"/>
      <c r="Q476" s="40"/>
      <c r="R476" s="23"/>
    </row>
    <row r="477" spans="1:18" ht="15">
      <c r="A477" s="7">
        <v>1025000</v>
      </c>
      <c r="B477" s="7">
        <f t="shared" si="164"/>
        <v>-1025</v>
      </c>
      <c r="C477" s="6">
        <v>1.108147027</v>
      </c>
      <c r="E477" s="8"/>
      <c r="F477" s="25">
        <f t="shared" si="165"/>
        <v>-772.63974362973852</v>
      </c>
      <c r="G477" s="25">
        <f t="shared" si="166"/>
        <v>-771.86638115305732</v>
      </c>
      <c r="H477" s="26">
        <f t="shared" si="168"/>
        <v>0.31814791999999997</v>
      </c>
      <c r="I477" s="26">
        <f t="shared" si="169"/>
        <v>0.27692252216666668</v>
      </c>
      <c r="J477" s="29">
        <f t="shared" si="172"/>
        <v>0.33078215111111109</v>
      </c>
      <c r="K477" s="29">
        <f t="shared" si="170"/>
        <v>5.3859628944444404E-2</v>
      </c>
      <c r="L477" s="58">
        <f t="shared" si="171"/>
        <v>1.2634231111111116E-2</v>
      </c>
      <c r="M477" s="23"/>
      <c r="N477" s="40">
        <f t="shared" si="163"/>
        <v>-0.72097133273769909</v>
      </c>
      <c r="O477" s="40">
        <f t="shared" si="167"/>
        <v>-5.5629999999999997</v>
      </c>
      <c r="P477" s="44"/>
      <c r="Q477" s="40"/>
      <c r="R477" s="23"/>
    </row>
    <row r="478" spans="1:18" ht="15">
      <c r="A478" s="7">
        <v>1024000</v>
      </c>
      <c r="B478" s="7">
        <f t="shared" si="164"/>
        <v>-1024</v>
      </c>
      <c r="C478" s="6">
        <v>1.0191707729999999</v>
      </c>
      <c r="E478" s="8"/>
      <c r="F478" s="25">
        <f t="shared" si="165"/>
        <v>-771.09301867637646</v>
      </c>
      <c r="G478" s="25">
        <f t="shared" si="166"/>
        <v>-770.31965619969526</v>
      </c>
      <c r="H478" s="26">
        <f t="shared" si="168"/>
        <v>0.28644288000000001</v>
      </c>
      <c r="I478" s="26">
        <f t="shared" si="169"/>
        <v>0.30192857116666666</v>
      </c>
      <c r="J478" s="29">
        <f t="shared" si="172"/>
        <v>0.38108048744444445</v>
      </c>
      <c r="K478" s="29">
        <f t="shared" si="170"/>
        <v>7.915191627777779E-2</v>
      </c>
      <c r="L478" s="58">
        <f t="shared" si="171"/>
        <v>9.4637607444444438E-2</v>
      </c>
      <c r="M478" s="23"/>
      <c r="N478" s="40">
        <f t="shared" si="163"/>
        <v>-0.99772532768122302</v>
      </c>
      <c r="O478" s="40">
        <f t="shared" si="167"/>
        <v>-5.5629999999999997</v>
      </c>
      <c r="P478" s="44"/>
      <c r="Q478" s="40"/>
      <c r="R478" s="23"/>
    </row>
    <row r="479" spans="1:18" ht="15">
      <c r="A479" s="7">
        <v>1023000</v>
      </c>
      <c r="B479" s="7">
        <f t="shared" si="164"/>
        <v>-1023</v>
      </c>
      <c r="C479" s="6">
        <v>1.017258507</v>
      </c>
      <c r="E479" s="8"/>
      <c r="F479" s="25">
        <f t="shared" si="165"/>
        <v>-769.5462937230144</v>
      </c>
      <c r="G479" s="25">
        <f t="shared" si="166"/>
        <v>-768.7729312463332</v>
      </c>
      <c r="H479" s="26">
        <f t="shared" si="168"/>
        <v>0.30119491349999999</v>
      </c>
      <c r="I479" s="26">
        <f t="shared" si="169"/>
        <v>0.32680170450000001</v>
      </c>
      <c r="J479" s="29">
        <f t="shared" si="172"/>
        <v>0.45811635266666667</v>
      </c>
      <c r="K479" s="29">
        <f t="shared" si="170"/>
        <v>0.13131464816666666</v>
      </c>
      <c r="L479" s="58">
        <f t="shared" si="171"/>
        <v>0.15692143916666668</v>
      </c>
      <c r="M479" s="23"/>
      <c r="N479" s="40">
        <f t="shared" si="163"/>
        <v>-0.80763255332080552</v>
      </c>
      <c r="O479" s="40">
        <f t="shared" si="167"/>
        <v>-5.5629999999999997</v>
      </c>
      <c r="P479" s="44"/>
      <c r="Q479" s="40"/>
      <c r="R479" s="23"/>
    </row>
    <row r="480" spans="1:18" ht="15">
      <c r="A480" s="7">
        <v>1022000</v>
      </c>
      <c r="B480" s="7">
        <f t="shared" si="164"/>
        <v>-1022</v>
      </c>
      <c r="C480" s="6">
        <v>1.048092013</v>
      </c>
      <c r="E480" s="8"/>
      <c r="F480" s="25">
        <f t="shared" si="165"/>
        <v>-767.99956876965234</v>
      </c>
      <c r="G480" s="25">
        <f t="shared" si="166"/>
        <v>-767.22620629297114</v>
      </c>
      <c r="H480" s="26">
        <f t="shared" si="168"/>
        <v>0.39276731999999998</v>
      </c>
      <c r="I480" s="26">
        <f t="shared" si="169"/>
        <v>0.45147138666666664</v>
      </c>
      <c r="J480" s="29">
        <f t="shared" si="172"/>
        <v>0.53448467111111109</v>
      </c>
      <c r="K480" s="29">
        <f t="shared" si="170"/>
        <v>8.3013284444444446E-2</v>
      </c>
      <c r="L480" s="58">
        <f t="shared" si="171"/>
        <v>0.14171735111111111</v>
      </c>
      <c r="M480" s="23"/>
      <c r="N480" s="40">
        <f t="shared" si="163"/>
        <v>-0.23963953142558223</v>
      </c>
      <c r="O480" s="40">
        <f t="shared" si="167"/>
        <v>-5.5629999999999997</v>
      </c>
      <c r="P480" s="44"/>
      <c r="Q480" s="40"/>
      <c r="R480" s="23"/>
    </row>
    <row r="481" spans="1:18" ht="15">
      <c r="A481" s="7">
        <v>1021000</v>
      </c>
      <c r="B481" s="7">
        <f t="shared" si="164"/>
        <v>-1021</v>
      </c>
      <c r="C481" s="6">
        <v>1.05347488</v>
      </c>
      <c r="E481" s="8"/>
      <c r="F481" s="25">
        <f t="shared" si="165"/>
        <v>-766.45284381629028</v>
      </c>
      <c r="G481" s="25">
        <f t="shared" si="166"/>
        <v>-765.67948133960908</v>
      </c>
      <c r="H481" s="26">
        <f t="shared" si="168"/>
        <v>0.66045192649999995</v>
      </c>
      <c r="I481" s="26">
        <f t="shared" si="169"/>
        <v>0.62320847783333333</v>
      </c>
      <c r="J481" s="29">
        <f t="shared" si="172"/>
        <v>0.61398025183333338</v>
      </c>
      <c r="K481" s="29">
        <f t="shared" si="170"/>
        <v>-9.2282259999999505E-3</v>
      </c>
      <c r="L481" s="58">
        <f t="shared" si="171"/>
        <v>-4.6471674666666574E-2</v>
      </c>
      <c r="M481" s="23"/>
      <c r="N481" s="40">
        <f t="shared" si="163"/>
        <v>0.44048349052039493</v>
      </c>
      <c r="O481" s="40">
        <f t="shared" si="167"/>
        <v>-5.5629999999999997</v>
      </c>
      <c r="P481" s="44"/>
      <c r="Q481" s="40"/>
      <c r="R481" s="23"/>
    </row>
    <row r="482" spans="1:18" ht="15">
      <c r="A482" s="7">
        <v>1020000</v>
      </c>
      <c r="B482" s="7">
        <f t="shared" si="164"/>
        <v>-1020</v>
      </c>
      <c r="C482" s="6">
        <v>1.1410684529999999</v>
      </c>
      <c r="E482" s="8"/>
      <c r="F482" s="25">
        <f t="shared" si="165"/>
        <v>-764.90611886292822</v>
      </c>
      <c r="G482" s="25">
        <f t="shared" si="166"/>
        <v>-764.13275638624702</v>
      </c>
      <c r="H482" s="26">
        <f t="shared" si="168"/>
        <v>0.81640618700000001</v>
      </c>
      <c r="I482" s="26">
        <f t="shared" si="169"/>
        <v>0.80341482233333339</v>
      </c>
      <c r="J482" s="29">
        <f t="shared" si="172"/>
        <v>0.68660233627777778</v>
      </c>
      <c r="K482" s="29">
        <f t="shared" si="170"/>
        <v>-0.11681248605555561</v>
      </c>
      <c r="L482" s="58">
        <f t="shared" si="171"/>
        <v>-0.12980385072222222</v>
      </c>
      <c r="M482" s="23"/>
      <c r="N482" s="40">
        <f t="shared" si="163"/>
        <v>0.91449939182321294</v>
      </c>
      <c r="O482" s="40">
        <f t="shared" si="167"/>
        <v>-5.5629999999999997</v>
      </c>
      <c r="P482" s="44"/>
      <c r="Q482" s="40"/>
      <c r="R482" s="23"/>
    </row>
    <row r="483" spans="1:18" ht="15">
      <c r="A483" s="7">
        <v>1019000</v>
      </c>
      <c r="B483" s="7">
        <f t="shared" si="164"/>
        <v>-1019</v>
      </c>
      <c r="C483" s="6">
        <v>1.146987813</v>
      </c>
      <c r="E483" s="8"/>
      <c r="F483" s="25">
        <f t="shared" si="165"/>
        <v>-763.35939390956617</v>
      </c>
      <c r="G483" s="25">
        <f t="shared" si="166"/>
        <v>-762.58603143288497</v>
      </c>
      <c r="H483" s="26">
        <f t="shared" si="168"/>
        <v>0.93338635349999999</v>
      </c>
      <c r="I483" s="26">
        <f t="shared" si="169"/>
        <v>0.87506010450000005</v>
      </c>
      <c r="J483" s="29">
        <f t="shared" si="172"/>
        <v>0.80540795255555553</v>
      </c>
      <c r="K483" s="29">
        <f t="shared" si="170"/>
        <v>-6.9652151944444518E-2</v>
      </c>
      <c r="L483" s="58">
        <f t="shared" si="171"/>
        <v>-0.12797840094444446</v>
      </c>
      <c r="M483" s="23"/>
      <c r="N483" s="40">
        <f t="shared" si="163"/>
        <v>0.96061086416328612</v>
      </c>
      <c r="O483" s="40">
        <f t="shared" si="167"/>
        <v>-5.5629999999999997</v>
      </c>
      <c r="P483" s="44"/>
      <c r="Q483" s="40"/>
      <c r="R483" s="23"/>
    </row>
    <row r="484" spans="1:18" ht="15">
      <c r="A484" s="7">
        <v>1018000</v>
      </c>
      <c r="B484" s="7">
        <f t="shared" si="164"/>
        <v>-1018</v>
      </c>
      <c r="C484" s="6">
        <v>1.166015413</v>
      </c>
      <c r="E484" s="8"/>
      <c r="F484" s="25">
        <f t="shared" si="165"/>
        <v>-761.81266895620411</v>
      </c>
      <c r="G484" s="25">
        <f t="shared" si="166"/>
        <v>-761.03930647952291</v>
      </c>
      <c r="H484" s="26">
        <f t="shared" si="168"/>
        <v>0.87538777300000004</v>
      </c>
      <c r="I484" s="26">
        <f t="shared" si="169"/>
        <v>0.91680370649999998</v>
      </c>
      <c r="J484" s="29">
        <f t="shared" si="172"/>
        <v>0.9371781918333334</v>
      </c>
      <c r="K484" s="29">
        <f t="shared" si="170"/>
        <v>2.0374485333333414E-2</v>
      </c>
      <c r="L484" s="58">
        <f t="shared" si="171"/>
        <v>6.179041883333336E-2</v>
      </c>
      <c r="M484" s="23"/>
      <c r="N484" s="40">
        <f t="shared" si="163"/>
        <v>0.55724183716076803</v>
      </c>
      <c r="O484" s="40">
        <f t="shared" si="167"/>
        <v>-5.5629999999999997</v>
      </c>
      <c r="P484" s="44"/>
      <c r="Q484" s="40"/>
      <c r="R484" s="23"/>
    </row>
    <row r="485" spans="1:18" ht="15">
      <c r="A485" s="7">
        <v>1017000</v>
      </c>
      <c r="B485" s="7">
        <f t="shared" si="164"/>
        <v>-1017</v>
      </c>
      <c r="C485" s="6">
        <v>1.056438787</v>
      </c>
      <c r="E485" s="8"/>
      <c r="F485" s="25">
        <f t="shared" si="165"/>
        <v>-760.26594400284205</v>
      </c>
      <c r="G485" s="25">
        <f t="shared" si="166"/>
        <v>-759.49258152616085</v>
      </c>
      <c r="H485" s="26">
        <f t="shared" si="168"/>
        <v>0.94163699300000003</v>
      </c>
      <c r="I485" s="26">
        <f t="shared" si="169"/>
        <v>0.92959048200000005</v>
      </c>
      <c r="J485" s="29">
        <f t="shared" si="172"/>
        <v>1.0595280600000001</v>
      </c>
      <c r="K485" s="29">
        <f t="shared" si="170"/>
        <v>0.12993757800000005</v>
      </c>
      <c r="L485" s="58">
        <f t="shared" si="171"/>
        <v>0.11789106700000007</v>
      </c>
      <c r="M485" s="23"/>
      <c r="N485" s="40">
        <f t="shared" si="163"/>
        <v>-0.10686683850242601</v>
      </c>
      <c r="O485" s="40">
        <f t="shared" si="167"/>
        <v>-5.5629999999999997</v>
      </c>
      <c r="P485" s="44"/>
      <c r="Q485" s="40"/>
      <c r="R485" s="23"/>
    </row>
    <row r="486" spans="1:18" ht="15">
      <c r="A486" s="7">
        <v>1016000</v>
      </c>
      <c r="B486" s="7">
        <f t="shared" si="164"/>
        <v>-1016</v>
      </c>
      <c r="C486" s="6">
        <v>0.97149454700000004</v>
      </c>
      <c r="E486" s="8"/>
      <c r="F486" s="25">
        <f t="shared" si="165"/>
        <v>-758.71921904947999</v>
      </c>
      <c r="G486" s="25">
        <f t="shared" si="166"/>
        <v>-757.94585657279879</v>
      </c>
      <c r="H486" s="26">
        <f t="shared" si="168"/>
        <v>0.97174667999999997</v>
      </c>
      <c r="I486" s="26">
        <f t="shared" si="169"/>
        <v>1.0896923665</v>
      </c>
      <c r="J486" s="29">
        <f t="shared" si="172"/>
        <v>1.1555551422222221</v>
      </c>
      <c r="K486" s="29">
        <f t="shared" si="170"/>
        <v>6.58627757222221E-2</v>
      </c>
      <c r="L486" s="58">
        <f t="shared" si="171"/>
        <v>0.18380846222222214</v>
      </c>
      <c r="M486" s="23"/>
      <c r="N486" s="40">
        <f t="shared" si="163"/>
        <v>-0.72097133273772351</v>
      </c>
      <c r="O486" s="40">
        <f t="shared" si="167"/>
        <v>-5.5629999999999997</v>
      </c>
      <c r="P486" s="44"/>
      <c r="Q486" s="40"/>
      <c r="R486" s="23"/>
    </row>
    <row r="487" spans="1:18" ht="15">
      <c r="A487" s="7">
        <v>1015000</v>
      </c>
      <c r="B487" s="7">
        <f t="shared" si="164"/>
        <v>-1015</v>
      </c>
      <c r="C487" s="6">
        <v>1.0624916129999999</v>
      </c>
      <c r="E487" s="8"/>
      <c r="F487" s="25">
        <f t="shared" si="165"/>
        <v>-757.17249409611793</v>
      </c>
      <c r="G487" s="25">
        <f t="shared" si="166"/>
        <v>-756.39913161943673</v>
      </c>
      <c r="H487" s="26">
        <f t="shared" si="168"/>
        <v>1.3556934265</v>
      </c>
      <c r="I487" s="26">
        <f t="shared" si="169"/>
        <v>1.2715223911666669</v>
      </c>
      <c r="J487" s="29">
        <f t="shared" si="172"/>
        <v>1.244819699222222</v>
      </c>
      <c r="K487" s="29">
        <f t="shared" si="170"/>
        <v>-2.6702691944444856E-2</v>
      </c>
      <c r="L487" s="58">
        <f t="shared" si="171"/>
        <v>-0.110873727277778</v>
      </c>
      <c r="M487" s="23"/>
      <c r="N487" s="40">
        <f t="shared" si="163"/>
        <v>-0.99772532768122157</v>
      </c>
      <c r="O487" s="40">
        <f t="shared" si="167"/>
        <v>-5.5629999999999997</v>
      </c>
      <c r="P487" s="44"/>
      <c r="Q487" s="40"/>
      <c r="R487" s="23"/>
    </row>
    <row r="488" spans="1:18" ht="15">
      <c r="A488" s="7">
        <v>1014000</v>
      </c>
      <c r="B488" s="7">
        <f t="shared" si="164"/>
        <v>-1014</v>
      </c>
      <c r="C488" s="6">
        <v>0.89619181299999995</v>
      </c>
      <c r="E488" s="8"/>
      <c r="F488" s="25">
        <f t="shared" si="165"/>
        <v>-755.62576914275587</v>
      </c>
      <c r="G488" s="25">
        <f t="shared" si="166"/>
        <v>-754.85240666607467</v>
      </c>
      <c r="H488" s="26">
        <f t="shared" si="168"/>
        <v>1.4871270670000001</v>
      </c>
      <c r="I488" s="26">
        <f t="shared" si="169"/>
        <v>1.4455788756666668</v>
      </c>
      <c r="J488" s="29">
        <f t="shared" si="172"/>
        <v>1.3029689051111111</v>
      </c>
      <c r="K488" s="29">
        <f t="shared" si="170"/>
        <v>-0.14260997055555569</v>
      </c>
      <c r="L488" s="58">
        <f t="shared" si="171"/>
        <v>-0.184158161888889</v>
      </c>
      <c r="M488" s="23"/>
      <c r="N488" s="40">
        <f t="shared" si="163"/>
        <v>-0.80763255332078476</v>
      </c>
      <c r="O488" s="40">
        <f t="shared" si="167"/>
        <v>-5.5629999999999997</v>
      </c>
      <c r="P488" s="44"/>
      <c r="Q488" s="40"/>
      <c r="R488" s="23"/>
    </row>
    <row r="489" spans="1:18" ht="15">
      <c r="A489" s="7">
        <v>1013000</v>
      </c>
      <c r="B489" s="7">
        <f t="shared" si="164"/>
        <v>-1013</v>
      </c>
      <c r="C489" s="6">
        <v>0.99519265300000004</v>
      </c>
      <c r="E489" s="8"/>
      <c r="F489" s="25">
        <f t="shared" si="165"/>
        <v>-754.07904418939381</v>
      </c>
      <c r="G489" s="25">
        <f t="shared" si="166"/>
        <v>-753.30568171271261</v>
      </c>
      <c r="H489" s="26">
        <f t="shared" si="168"/>
        <v>1.4939161335</v>
      </c>
      <c r="I489" s="26">
        <f t="shared" si="169"/>
        <v>1.5019129556666666</v>
      </c>
      <c r="J489" s="29">
        <f t="shared" si="172"/>
        <v>1.3343867925555555</v>
      </c>
      <c r="K489" s="29">
        <f t="shared" si="170"/>
        <v>-0.16752616311111113</v>
      </c>
      <c r="L489" s="58">
        <f t="shared" si="171"/>
        <v>-0.15952934094444449</v>
      </c>
      <c r="M489" s="23"/>
      <c r="N489" s="40">
        <f t="shared" si="163"/>
        <v>-0.23963953142554797</v>
      </c>
      <c r="O489" s="40">
        <f t="shared" si="167"/>
        <v>-5.5629999999999997</v>
      </c>
      <c r="P489" s="44"/>
      <c r="Q489" s="40"/>
      <c r="R489" s="23"/>
    </row>
    <row r="490" spans="1:18" ht="15">
      <c r="A490" s="7">
        <v>1012000</v>
      </c>
      <c r="B490" s="7">
        <f t="shared" si="164"/>
        <v>-1012</v>
      </c>
      <c r="C490" s="6">
        <v>1.0415637470000001</v>
      </c>
      <c r="E490" s="8"/>
      <c r="F490" s="25">
        <f t="shared" si="165"/>
        <v>-752.53231923603175</v>
      </c>
      <c r="G490" s="25">
        <f t="shared" si="166"/>
        <v>-751.75895675935055</v>
      </c>
      <c r="H490" s="26">
        <f t="shared" si="168"/>
        <v>1.5246956665</v>
      </c>
      <c r="I490" s="26">
        <f t="shared" si="169"/>
        <v>1.546133</v>
      </c>
      <c r="J490" s="29">
        <f t="shared" si="172"/>
        <v>1.3834752496111111</v>
      </c>
      <c r="K490" s="29">
        <f t="shared" si="170"/>
        <v>-0.16265775038888886</v>
      </c>
      <c r="L490" s="58">
        <f t="shared" si="171"/>
        <v>-0.14122041688888887</v>
      </c>
      <c r="M490" s="23"/>
      <c r="N490" s="40">
        <f t="shared" si="163"/>
        <v>0.44048349052047764</v>
      </c>
      <c r="O490" s="40">
        <f t="shared" si="167"/>
        <v>-5.5629999999999997</v>
      </c>
      <c r="P490" s="44"/>
      <c r="Q490" s="40"/>
      <c r="R490" s="23"/>
    </row>
    <row r="491" spans="1:18" ht="15">
      <c r="A491" s="7">
        <v>1011000</v>
      </c>
      <c r="B491" s="7">
        <f t="shared" si="164"/>
        <v>-1011</v>
      </c>
      <c r="C491" s="6">
        <v>0.83519249299999998</v>
      </c>
      <c r="E491" s="8"/>
      <c r="F491" s="25">
        <f t="shared" si="165"/>
        <v>-750.98559428266969</v>
      </c>
      <c r="G491" s="25">
        <f t="shared" si="166"/>
        <v>-750.21223180598849</v>
      </c>
      <c r="H491" s="26">
        <f t="shared" si="168"/>
        <v>1.6197872</v>
      </c>
      <c r="I491" s="26">
        <f t="shared" si="169"/>
        <v>1.5337373576666664</v>
      </c>
      <c r="J491" s="29">
        <f t="shared" si="172"/>
        <v>1.3846566792777777</v>
      </c>
      <c r="K491" s="29">
        <f t="shared" si="170"/>
        <v>-0.14908067838888872</v>
      </c>
      <c r="L491" s="58">
        <f t="shared" si="171"/>
        <v>-0.23513052072222229</v>
      </c>
      <c r="M491" s="23"/>
      <c r="N491" s="40">
        <f t="shared" si="163"/>
        <v>0.91449939182325024</v>
      </c>
      <c r="O491" s="40">
        <f t="shared" si="167"/>
        <v>-5.5629999999999997</v>
      </c>
      <c r="P491" s="44"/>
      <c r="Q491" s="40"/>
      <c r="R491" s="23"/>
    </row>
    <row r="492" spans="1:18" ht="15">
      <c r="A492" s="7">
        <v>1010000</v>
      </c>
      <c r="B492" s="7">
        <f t="shared" si="164"/>
        <v>-1010</v>
      </c>
      <c r="C492" s="6">
        <v>0.82899729300000002</v>
      </c>
      <c r="E492" s="8"/>
      <c r="F492" s="25">
        <f t="shared" si="165"/>
        <v>-749.43886932930764</v>
      </c>
      <c r="G492" s="25">
        <f t="shared" si="166"/>
        <v>-748.66550685262644</v>
      </c>
      <c r="H492" s="26">
        <f t="shared" si="168"/>
        <v>1.4567292064999999</v>
      </c>
      <c r="I492" s="26">
        <f t="shared" si="169"/>
        <v>1.4115550554999998</v>
      </c>
      <c r="J492" s="29">
        <f t="shared" si="172"/>
        <v>1.3645689200555555</v>
      </c>
      <c r="K492" s="29">
        <f t="shared" si="170"/>
        <v>-4.6986135444444299E-2</v>
      </c>
      <c r="L492" s="58">
        <f t="shared" si="171"/>
        <v>-9.2160286444444406E-2</v>
      </c>
      <c r="M492" s="23"/>
      <c r="N492" s="40">
        <f t="shared" si="163"/>
        <v>0.96061086416326058</v>
      </c>
      <c r="O492" s="40">
        <f t="shared" si="167"/>
        <v>-5.5629999999999997</v>
      </c>
      <c r="P492" s="44"/>
      <c r="Q492" s="40"/>
      <c r="R492" s="23"/>
    </row>
    <row r="493" spans="1:18" ht="15">
      <c r="A493" s="7">
        <v>1009000</v>
      </c>
      <c r="B493" s="7">
        <f t="shared" si="164"/>
        <v>-1009</v>
      </c>
      <c r="C493" s="6">
        <v>0.88152778700000001</v>
      </c>
      <c r="E493" s="8"/>
      <c r="F493" s="25">
        <f t="shared" si="165"/>
        <v>-747.89214437594558</v>
      </c>
      <c r="G493" s="25">
        <f t="shared" si="166"/>
        <v>-747.11878189926438</v>
      </c>
      <c r="H493" s="26">
        <f t="shared" si="168"/>
        <v>1.15814876</v>
      </c>
      <c r="I493" s="26">
        <f t="shared" si="169"/>
        <v>1.3327703576666667</v>
      </c>
      <c r="J493" s="29">
        <f t="shared" si="172"/>
        <v>1.3513252756111112</v>
      </c>
      <c r="K493" s="29">
        <f t="shared" si="170"/>
        <v>1.8554917944444416E-2</v>
      </c>
      <c r="L493" s="58">
        <f t="shared" si="171"/>
        <v>0.19317651561111115</v>
      </c>
      <c r="M493" s="23"/>
      <c r="N493" s="40">
        <f t="shared" si="163"/>
        <v>0.55724183716073872</v>
      </c>
      <c r="O493" s="40">
        <f t="shared" si="167"/>
        <v>-5.5629999999999997</v>
      </c>
      <c r="P493" s="44"/>
      <c r="Q493" s="40"/>
      <c r="R493" s="23"/>
    </row>
    <row r="494" spans="1:18" ht="15">
      <c r="A494" s="7">
        <v>1008000</v>
      </c>
      <c r="B494" s="7">
        <f t="shared" si="164"/>
        <v>-1008</v>
      </c>
      <c r="C494" s="6">
        <v>1.08003984</v>
      </c>
      <c r="E494" s="8"/>
      <c r="F494" s="25">
        <f t="shared" si="165"/>
        <v>-746.34541942258352</v>
      </c>
      <c r="G494" s="25">
        <f t="shared" si="166"/>
        <v>-745.57205694590232</v>
      </c>
      <c r="H494" s="26">
        <f t="shared" si="168"/>
        <v>1.3834331065000001</v>
      </c>
      <c r="I494" s="26">
        <f t="shared" si="169"/>
        <v>1.1746538044999999</v>
      </c>
      <c r="J494" s="29">
        <f t="shared" si="172"/>
        <v>1.3270988570555557</v>
      </c>
      <c r="K494" s="29">
        <f t="shared" si="170"/>
        <v>0.15244505255555585</v>
      </c>
      <c r="L494" s="58">
        <f t="shared" si="171"/>
        <v>-5.6334249444444318E-2</v>
      </c>
      <c r="M494" s="23"/>
      <c r="N494" s="40">
        <f t="shared" si="163"/>
        <v>-0.10686683850246109</v>
      </c>
      <c r="O494" s="40">
        <f t="shared" si="167"/>
        <v>-5.5629999999999997</v>
      </c>
      <c r="P494" s="44"/>
      <c r="Q494" s="40"/>
      <c r="R494" s="23"/>
    </row>
    <row r="495" spans="1:18" ht="15">
      <c r="A495" s="7">
        <v>1007000</v>
      </c>
      <c r="B495" s="7">
        <f t="shared" si="164"/>
        <v>-1007</v>
      </c>
      <c r="C495" s="6">
        <v>0.94494809300000004</v>
      </c>
      <c r="E495" s="8"/>
      <c r="F495" s="25">
        <f t="shared" si="165"/>
        <v>-744.79869446922146</v>
      </c>
      <c r="G495" s="25">
        <f t="shared" si="166"/>
        <v>-744.02533199254026</v>
      </c>
      <c r="H495" s="26">
        <f t="shared" si="168"/>
        <v>0.98237954699999996</v>
      </c>
      <c r="I495" s="26">
        <f t="shared" si="169"/>
        <v>1.1802387489999999</v>
      </c>
      <c r="J495" s="29">
        <f t="shared" si="172"/>
        <v>1.2762727088888888</v>
      </c>
      <c r="K495" s="29">
        <f t="shared" si="170"/>
        <v>9.6033959888888853E-2</v>
      </c>
      <c r="L495" s="58">
        <f t="shared" si="171"/>
        <v>0.29389316188888881</v>
      </c>
      <c r="M495" s="23"/>
      <c r="N495" s="40">
        <f t="shared" si="163"/>
        <v>-0.72097133273778735</v>
      </c>
      <c r="O495" s="40">
        <f t="shared" si="167"/>
        <v>-5.5629999999999997</v>
      </c>
      <c r="P495" s="44"/>
      <c r="Q495" s="40"/>
      <c r="R495" s="23"/>
    </row>
    <row r="496" spans="1:18" ht="15">
      <c r="A496" s="7">
        <v>1006000</v>
      </c>
      <c r="B496" s="7">
        <f t="shared" si="164"/>
        <v>-1006</v>
      </c>
      <c r="C496" s="6">
        <v>1.146763733</v>
      </c>
      <c r="E496" s="8"/>
      <c r="F496" s="25">
        <f t="shared" si="165"/>
        <v>-743.2519695158594</v>
      </c>
      <c r="G496" s="25">
        <f t="shared" si="166"/>
        <v>-742.4786070391782</v>
      </c>
      <c r="H496" s="26">
        <f t="shared" si="168"/>
        <v>1.1749035935000001</v>
      </c>
      <c r="I496" s="26">
        <f t="shared" si="169"/>
        <v>1.1750724691666667</v>
      </c>
      <c r="J496" s="29">
        <f t="shared" si="172"/>
        <v>1.1980443384999999</v>
      </c>
      <c r="K496" s="29">
        <f t="shared" si="170"/>
        <v>2.2971869333333172E-2</v>
      </c>
      <c r="L496" s="58">
        <f t="shared" si="171"/>
        <v>2.3140744999999852E-2</v>
      </c>
      <c r="M496" s="23"/>
      <c r="N496" s="40">
        <f t="shared" si="163"/>
        <v>-0.99772532768122779</v>
      </c>
      <c r="O496" s="40">
        <f t="shared" si="167"/>
        <v>-5.5629999999999997</v>
      </c>
      <c r="P496" s="44"/>
      <c r="Q496" s="40"/>
      <c r="R496" s="23"/>
    </row>
    <row r="497" spans="1:18" ht="15">
      <c r="A497" s="7">
        <v>1005000</v>
      </c>
      <c r="B497" s="7">
        <f t="shared" si="164"/>
        <v>-1005</v>
      </c>
      <c r="C497" s="6">
        <v>1.1535727870000001</v>
      </c>
      <c r="E497" s="8"/>
      <c r="F497" s="25">
        <f t="shared" si="165"/>
        <v>-741.70524456249734</v>
      </c>
      <c r="G497" s="25">
        <f t="shared" si="166"/>
        <v>-740.93188208581614</v>
      </c>
      <c r="H497" s="26">
        <f t="shared" si="168"/>
        <v>1.3679342670000001</v>
      </c>
      <c r="I497" s="26">
        <f t="shared" si="169"/>
        <v>1.272905409</v>
      </c>
      <c r="J497" s="29">
        <f t="shared" si="172"/>
        <v>1.1277253696111111</v>
      </c>
      <c r="K497" s="29">
        <f t="shared" si="170"/>
        <v>-0.1451800393888889</v>
      </c>
      <c r="L497" s="58">
        <f t="shared" si="171"/>
        <v>-0.24020889738888895</v>
      </c>
      <c r="M497" s="23"/>
      <c r="N497" s="40">
        <f t="shared" si="163"/>
        <v>-0.80763255332073036</v>
      </c>
      <c r="O497" s="40">
        <f t="shared" si="167"/>
        <v>-5.5629999999999997</v>
      </c>
      <c r="P497" s="44"/>
      <c r="Q497" s="40"/>
      <c r="R497" s="23"/>
    </row>
    <row r="498" spans="1:18" ht="15">
      <c r="A498" s="7">
        <v>1004000</v>
      </c>
      <c r="B498" s="7">
        <f t="shared" si="164"/>
        <v>-1004</v>
      </c>
      <c r="C498" s="6">
        <v>0.92297621299999999</v>
      </c>
      <c r="E498" s="8"/>
      <c r="F498" s="25">
        <f t="shared" si="165"/>
        <v>-740.15851960913528</v>
      </c>
      <c r="G498" s="25">
        <f t="shared" si="166"/>
        <v>-739.38515713245408</v>
      </c>
      <c r="H498" s="26">
        <f t="shared" si="168"/>
        <v>1.2758783665</v>
      </c>
      <c r="I498" s="26">
        <f t="shared" si="169"/>
        <v>1.2370243221666666</v>
      </c>
      <c r="J498" s="29">
        <f t="shared" si="172"/>
        <v>1.0950079029444444</v>
      </c>
      <c r="K498" s="29">
        <f t="shared" si="170"/>
        <v>-0.14201641922222219</v>
      </c>
      <c r="L498" s="58">
        <f t="shared" si="171"/>
        <v>-0.18087046355555558</v>
      </c>
      <c r="M498" s="23"/>
      <c r="N498" s="40">
        <f t="shared" si="163"/>
        <v>-0.23963953142545855</v>
      </c>
      <c r="O498" s="40">
        <f t="shared" si="167"/>
        <v>-5.5629999999999997</v>
      </c>
      <c r="P498" s="44"/>
      <c r="Q498" s="40"/>
      <c r="R498" s="23"/>
    </row>
    <row r="499" spans="1:18" ht="15">
      <c r="A499" s="7">
        <v>1003000</v>
      </c>
      <c r="B499" s="7">
        <f t="shared" si="164"/>
        <v>-1003</v>
      </c>
      <c r="C499" s="6">
        <v>0.82914501299999999</v>
      </c>
      <c r="E499" s="8"/>
      <c r="F499" s="25">
        <f t="shared" si="165"/>
        <v>-738.61179465577322</v>
      </c>
      <c r="G499" s="25">
        <f t="shared" si="166"/>
        <v>-737.83843217909202</v>
      </c>
      <c r="H499" s="26">
        <f t="shared" si="168"/>
        <v>1.0672603329999999</v>
      </c>
      <c r="I499" s="26">
        <f t="shared" si="169"/>
        <v>1.0862901886666665</v>
      </c>
      <c r="J499" s="29">
        <f t="shared" si="172"/>
        <v>1.022886025888889</v>
      </c>
      <c r="K499" s="29">
        <f t="shared" si="170"/>
        <v>-6.3404162777777495E-2</v>
      </c>
      <c r="L499" s="58">
        <f t="shared" si="171"/>
        <v>-4.43743071111109E-2</v>
      </c>
      <c r="M499" s="23"/>
      <c r="N499" s="40">
        <f t="shared" si="163"/>
        <v>0.44048349052056035</v>
      </c>
      <c r="O499" s="40">
        <f t="shared" si="167"/>
        <v>-5.5629999999999997</v>
      </c>
      <c r="P499" s="44"/>
      <c r="Q499" s="40"/>
      <c r="R499" s="23"/>
    </row>
    <row r="500" spans="1:18" ht="15">
      <c r="A500" s="7">
        <v>1002000</v>
      </c>
      <c r="B500" s="7">
        <f t="shared" si="164"/>
        <v>-1002</v>
      </c>
      <c r="C500" s="6">
        <v>0.83257791999999997</v>
      </c>
      <c r="E500" s="8"/>
      <c r="F500" s="25">
        <f t="shared" si="165"/>
        <v>-737.06506970241117</v>
      </c>
      <c r="G500" s="25">
        <f t="shared" si="166"/>
        <v>-736.29170722572997</v>
      </c>
      <c r="H500" s="26">
        <f t="shared" si="168"/>
        <v>0.91573186650000005</v>
      </c>
      <c r="I500" s="26">
        <f t="shared" si="169"/>
        <v>0.93561689533333325</v>
      </c>
      <c r="J500" s="29">
        <f t="shared" si="172"/>
        <v>1.0050395843333333</v>
      </c>
      <c r="K500" s="29">
        <f t="shared" si="170"/>
        <v>6.9422689000000037E-2</v>
      </c>
      <c r="L500" s="58">
        <f t="shared" si="171"/>
        <v>8.9307717833333244E-2</v>
      </c>
      <c r="M500" s="23"/>
      <c r="N500" s="40">
        <f t="shared" si="163"/>
        <v>0.91449939182324147</v>
      </c>
      <c r="O500" s="40">
        <f t="shared" si="167"/>
        <v>-5.5629999999999997</v>
      </c>
      <c r="P500" s="44"/>
      <c r="Q500" s="40"/>
      <c r="R500" s="23"/>
    </row>
    <row r="501" spans="1:18" ht="15">
      <c r="A501" s="7">
        <v>1001000</v>
      </c>
      <c r="B501" s="7">
        <f t="shared" si="164"/>
        <v>-1001</v>
      </c>
      <c r="C501" s="6">
        <v>0.89017237299999996</v>
      </c>
      <c r="E501" s="8"/>
      <c r="F501" s="25">
        <f t="shared" si="165"/>
        <v>-735.51834474904911</v>
      </c>
      <c r="G501" s="25">
        <f t="shared" si="166"/>
        <v>-734.74498227236791</v>
      </c>
      <c r="H501" s="26">
        <f t="shared" si="168"/>
        <v>0.82385848650000004</v>
      </c>
      <c r="I501" s="26">
        <f t="shared" si="169"/>
        <v>0.86776063766666667</v>
      </c>
      <c r="J501" s="29">
        <f t="shared" si="172"/>
        <v>0.98177895838888873</v>
      </c>
      <c r="K501" s="29">
        <f t="shared" si="170"/>
        <v>0.11401832072222207</v>
      </c>
      <c r="L501" s="58">
        <f t="shared" si="171"/>
        <v>0.15792047188888869</v>
      </c>
      <c r="M501" s="23"/>
      <c r="N501" s="40">
        <f t="shared" si="163"/>
        <v>0.9606108641632507</v>
      </c>
      <c r="O501" s="40">
        <f t="shared" si="167"/>
        <v>-5.5629999999999997</v>
      </c>
      <c r="P501" s="44"/>
      <c r="Q501" s="40"/>
      <c r="R501" s="23"/>
    </row>
    <row r="502" spans="1:18" ht="15">
      <c r="A502" s="7">
        <v>1000000</v>
      </c>
      <c r="B502" s="7">
        <f t="shared" si="164"/>
        <v>-1000</v>
      </c>
      <c r="C502" s="6">
        <v>0.97656032000000004</v>
      </c>
      <c r="E502" s="8"/>
      <c r="F502" s="25">
        <f t="shared" si="165"/>
        <v>-733.97161979568705</v>
      </c>
      <c r="G502" s="25">
        <f t="shared" si="166"/>
        <v>-733.19825731900585</v>
      </c>
      <c r="H502" s="26">
        <f t="shared" si="168"/>
        <v>0.86369156000000002</v>
      </c>
      <c r="I502" s="26">
        <f t="shared" si="169"/>
        <v>0.80729541983333331</v>
      </c>
      <c r="J502" s="29">
        <f t="shared" si="172"/>
        <v>0.95568521905555548</v>
      </c>
      <c r="K502" s="29">
        <f t="shared" si="170"/>
        <v>0.14838979922222217</v>
      </c>
      <c r="L502" s="58">
        <f t="shared" si="171"/>
        <v>9.1993659055555455E-2</v>
      </c>
      <c r="M502" s="23"/>
      <c r="N502" s="40">
        <f t="shared" si="163"/>
        <v>0.55724183716070941</v>
      </c>
      <c r="O502" s="40">
        <f t="shared" si="167"/>
        <v>-5.5629999999999997</v>
      </c>
      <c r="P502" s="44"/>
      <c r="Q502" s="40"/>
      <c r="R502" s="23"/>
    </row>
    <row r="503" spans="1:18" ht="15">
      <c r="A503" s="7">
        <v>999000</v>
      </c>
      <c r="B503" s="7">
        <f t="shared" si="164"/>
        <v>-999</v>
      </c>
      <c r="C503" s="6">
        <v>0.87074788000000003</v>
      </c>
      <c r="E503" s="8"/>
      <c r="F503" s="25">
        <f t="shared" si="165"/>
        <v>-732.42489484232499</v>
      </c>
      <c r="G503" s="25">
        <f t="shared" si="166"/>
        <v>-731.65153236564379</v>
      </c>
      <c r="H503" s="26">
        <f t="shared" si="168"/>
        <v>0.73433621299999996</v>
      </c>
      <c r="I503" s="26">
        <f t="shared" si="169"/>
        <v>0.80659644866666669</v>
      </c>
      <c r="J503" s="29">
        <f t="shared" si="172"/>
        <v>0.95223414500000003</v>
      </c>
      <c r="K503" s="29">
        <f t="shared" si="170"/>
        <v>0.14563769633333334</v>
      </c>
      <c r="L503" s="58">
        <f t="shared" si="171"/>
        <v>0.21789793200000007</v>
      </c>
      <c r="M503" s="23"/>
      <c r="N503" s="40">
        <f t="shared" si="163"/>
        <v>-0.10686683850255269</v>
      </c>
      <c r="O503" s="40">
        <f t="shared" si="167"/>
        <v>-5.5629999999999997</v>
      </c>
      <c r="P503" s="44"/>
      <c r="Q503" s="40"/>
      <c r="R503" s="23"/>
    </row>
    <row r="504" spans="1:18" ht="15">
      <c r="A504" s="7">
        <v>998000</v>
      </c>
      <c r="B504" s="7">
        <f t="shared" si="164"/>
        <v>-998</v>
      </c>
      <c r="C504" s="6">
        <v>0.79386697299999998</v>
      </c>
      <c r="E504" s="8"/>
      <c r="F504" s="25">
        <f t="shared" si="165"/>
        <v>-730.87816988896293</v>
      </c>
      <c r="G504" s="25">
        <f t="shared" si="166"/>
        <v>-730.10480741228173</v>
      </c>
      <c r="H504" s="26">
        <f t="shared" si="168"/>
        <v>0.82176157299999997</v>
      </c>
      <c r="I504" s="26">
        <f t="shared" si="169"/>
        <v>0.84055191533333329</v>
      </c>
      <c r="J504" s="29">
        <f t="shared" si="172"/>
        <v>0.97943773611111118</v>
      </c>
      <c r="K504" s="29">
        <f t="shared" si="170"/>
        <v>0.13888582077777789</v>
      </c>
      <c r="L504" s="58">
        <f t="shared" si="171"/>
        <v>0.15767616311111121</v>
      </c>
      <c r="M504" s="23"/>
      <c r="N504" s="40">
        <f t="shared" si="163"/>
        <v>-0.72097133273781178</v>
      </c>
      <c r="O504" s="40">
        <f t="shared" si="167"/>
        <v>-5.5629999999999997</v>
      </c>
      <c r="P504" s="44"/>
      <c r="Q504" s="40"/>
      <c r="R504" s="23"/>
    </row>
    <row r="505" spans="1:18" ht="15">
      <c r="A505" s="7">
        <v>997000</v>
      </c>
      <c r="B505" s="7">
        <f t="shared" si="164"/>
        <v>-997</v>
      </c>
      <c r="C505" s="6">
        <v>0.85982313300000002</v>
      </c>
      <c r="E505" s="8"/>
      <c r="F505" s="25">
        <f t="shared" si="165"/>
        <v>-729.33144493560087</v>
      </c>
      <c r="G505" s="25">
        <f t="shared" si="166"/>
        <v>-728.55808245891967</v>
      </c>
      <c r="H505" s="26">
        <f t="shared" si="168"/>
        <v>0.96555795999999994</v>
      </c>
      <c r="I505" s="26">
        <f t="shared" si="169"/>
        <v>0.97347004866666664</v>
      </c>
      <c r="J505" s="29">
        <f t="shared" si="172"/>
        <v>1.0264882635000001</v>
      </c>
      <c r="K505" s="29">
        <f t="shared" si="170"/>
        <v>5.3018214833333466E-2</v>
      </c>
      <c r="L505" s="58">
        <f t="shared" si="171"/>
        <v>6.0930303500000171E-2</v>
      </c>
      <c r="M505" s="23"/>
      <c r="N505" s="40">
        <f t="shared" si="163"/>
        <v>-0.99772532768123401</v>
      </c>
      <c r="O505" s="40">
        <f t="shared" si="167"/>
        <v>-5.5629999999999997</v>
      </c>
      <c r="P505" s="44"/>
      <c r="Q505" s="40"/>
      <c r="R505" s="23"/>
    </row>
    <row r="506" spans="1:18" ht="15">
      <c r="A506" s="7">
        <v>996000</v>
      </c>
      <c r="B506" s="7">
        <f t="shared" si="164"/>
        <v>-996</v>
      </c>
      <c r="C506" s="6">
        <v>0.81625956</v>
      </c>
      <c r="E506" s="8"/>
      <c r="F506" s="25">
        <f t="shared" si="165"/>
        <v>-727.78471998223881</v>
      </c>
      <c r="G506" s="25">
        <f t="shared" si="166"/>
        <v>-727.01135750555761</v>
      </c>
      <c r="H506" s="26">
        <f t="shared" si="168"/>
        <v>1.133090613</v>
      </c>
      <c r="I506" s="26">
        <f t="shared" si="169"/>
        <v>1.114489091</v>
      </c>
      <c r="J506" s="29">
        <f t="shared" si="172"/>
        <v>1.0997732908888889</v>
      </c>
      <c r="K506" s="29">
        <f t="shared" si="170"/>
        <v>-1.4715800111111177E-2</v>
      </c>
      <c r="L506" s="58">
        <f t="shared" si="171"/>
        <v>-3.3317322111111158E-2</v>
      </c>
      <c r="M506" s="23"/>
      <c r="N506" s="40">
        <f t="shared" si="163"/>
        <v>-0.8076325533207096</v>
      </c>
      <c r="O506" s="40">
        <f t="shared" si="167"/>
        <v>-5.5629999999999997</v>
      </c>
      <c r="P506" s="44"/>
      <c r="Q506" s="40"/>
      <c r="R506" s="23"/>
    </row>
    <row r="507" spans="1:18" ht="15">
      <c r="A507" s="7">
        <v>995000</v>
      </c>
      <c r="B507" s="7">
        <f t="shared" si="164"/>
        <v>-995</v>
      </c>
      <c r="C507" s="6">
        <v>0.62177505300000002</v>
      </c>
      <c r="E507" s="8"/>
      <c r="F507" s="25">
        <f t="shared" si="165"/>
        <v>-726.23799502887675</v>
      </c>
      <c r="G507" s="25">
        <f t="shared" si="166"/>
        <v>-725.46463255219555</v>
      </c>
      <c r="H507" s="26">
        <f t="shared" si="168"/>
        <v>1.2448187000000002</v>
      </c>
      <c r="I507" s="26">
        <f t="shared" si="169"/>
        <v>1.2300006553333334</v>
      </c>
      <c r="J507" s="29">
        <f t="shared" si="172"/>
        <v>1.1474633775555556</v>
      </c>
      <c r="K507" s="29">
        <f t="shared" si="170"/>
        <v>-8.2537277777777751E-2</v>
      </c>
      <c r="L507" s="58">
        <f t="shared" si="171"/>
        <v>-9.7355322444444559E-2</v>
      </c>
      <c r="M507" s="23"/>
      <c r="N507" s="40">
        <f t="shared" si="163"/>
        <v>-0.23963953142542427</v>
      </c>
      <c r="O507" s="40">
        <f t="shared" si="167"/>
        <v>-5.5629999999999997</v>
      </c>
      <c r="P507" s="44"/>
      <c r="Q507" s="40"/>
      <c r="R507" s="23"/>
    </row>
    <row r="508" spans="1:18" ht="15">
      <c r="A508" s="7">
        <v>994000</v>
      </c>
      <c r="B508" s="7">
        <f t="shared" si="164"/>
        <v>-994</v>
      </c>
      <c r="C508" s="6">
        <v>0.66674001299999996</v>
      </c>
      <c r="E508" s="8"/>
      <c r="F508" s="25">
        <f t="shared" si="165"/>
        <v>-724.69127007551469</v>
      </c>
      <c r="G508" s="25">
        <f t="shared" si="166"/>
        <v>-723.91790759883349</v>
      </c>
      <c r="H508" s="26">
        <f t="shared" si="168"/>
        <v>1.3120926530000001</v>
      </c>
      <c r="I508" s="26">
        <f t="shared" si="169"/>
        <v>1.298699322</v>
      </c>
      <c r="J508" s="29">
        <f t="shared" si="172"/>
        <v>1.1901530042777777</v>
      </c>
      <c r="K508" s="29">
        <f t="shared" si="170"/>
        <v>-0.10854631772222234</v>
      </c>
      <c r="L508" s="58">
        <f t="shared" si="171"/>
        <v>-0.1219396487222224</v>
      </c>
      <c r="M508" s="23"/>
      <c r="N508" s="40">
        <f t="shared" si="163"/>
        <v>0.44048349052059205</v>
      </c>
      <c r="O508" s="40">
        <f t="shared" si="167"/>
        <v>-5.5629999999999997</v>
      </c>
      <c r="P508" s="44"/>
      <c r="Q508" s="40"/>
      <c r="R508" s="23"/>
    </row>
    <row r="509" spans="1:18" ht="15">
      <c r="A509" s="7">
        <v>993000</v>
      </c>
      <c r="B509" s="7">
        <f t="shared" si="164"/>
        <v>-993</v>
      </c>
      <c r="C509" s="6">
        <v>0.54515485299999999</v>
      </c>
      <c r="E509" s="8"/>
      <c r="F509" s="25">
        <f t="shared" si="165"/>
        <v>-723.14454512215264</v>
      </c>
      <c r="G509" s="25">
        <f t="shared" si="166"/>
        <v>-722.37118264547144</v>
      </c>
      <c r="H509" s="26">
        <f t="shared" si="168"/>
        <v>1.3391866129999999</v>
      </c>
      <c r="I509" s="26">
        <f t="shared" si="169"/>
        <v>1.378234333</v>
      </c>
      <c r="J509" s="29">
        <f t="shared" si="172"/>
        <v>1.1952152295</v>
      </c>
      <c r="K509" s="29">
        <f t="shared" si="170"/>
        <v>-0.18301910349999995</v>
      </c>
      <c r="L509" s="58">
        <f t="shared" si="171"/>
        <v>-0.14397138349999983</v>
      </c>
      <c r="M509" s="23"/>
      <c r="N509" s="40">
        <f t="shared" si="163"/>
        <v>0.91449939182327877</v>
      </c>
      <c r="O509" s="40">
        <f t="shared" si="167"/>
        <v>-5.5629999999999997</v>
      </c>
      <c r="P509" s="44"/>
      <c r="Q509" s="40"/>
      <c r="R509" s="23"/>
    </row>
    <row r="510" spans="1:18" ht="15">
      <c r="A510" s="7">
        <v>992000</v>
      </c>
      <c r="B510" s="7">
        <f t="shared" si="164"/>
        <v>-992</v>
      </c>
      <c r="C510" s="6">
        <v>0.39352905300000002</v>
      </c>
      <c r="E510" s="8"/>
      <c r="F510" s="25">
        <f t="shared" si="165"/>
        <v>-721.59782016879058</v>
      </c>
      <c r="G510" s="25">
        <f t="shared" si="166"/>
        <v>-720.82445769210938</v>
      </c>
      <c r="H510" s="26">
        <f t="shared" si="168"/>
        <v>1.483423733</v>
      </c>
      <c r="I510" s="26">
        <f t="shared" si="169"/>
        <v>1.3718375619999998</v>
      </c>
      <c r="J510" s="29">
        <f t="shared" si="172"/>
        <v>1.1887799235555554</v>
      </c>
      <c r="K510" s="29">
        <f t="shared" si="170"/>
        <v>-0.18305763844444445</v>
      </c>
      <c r="L510" s="58">
        <f t="shared" si="171"/>
        <v>-0.29464380944444457</v>
      </c>
      <c r="M510" s="23"/>
      <c r="N510" s="40">
        <f t="shared" si="163"/>
        <v>0.96061086416322516</v>
      </c>
      <c r="O510" s="40">
        <f t="shared" si="167"/>
        <v>-5.5629999999999997</v>
      </c>
      <c r="P510" s="44"/>
      <c r="Q510" s="40"/>
      <c r="R510" s="23"/>
    </row>
    <row r="511" spans="1:18" ht="15">
      <c r="A511" s="7">
        <v>991000</v>
      </c>
      <c r="B511" s="7">
        <f t="shared" si="164"/>
        <v>-991</v>
      </c>
      <c r="C511" s="6">
        <v>0.27756953299999998</v>
      </c>
      <c r="E511" s="8"/>
      <c r="F511" s="25">
        <f t="shared" si="165"/>
        <v>-720.05109521542852</v>
      </c>
      <c r="G511" s="25">
        <f t="shared" si="166"/>
        <v>-719.27773273874732</v>
      </c>
      <c r="H511" s="26">
        <f t="shared" si="168"/>
        <v>1.2929023399999999</v>
      </c>
      <c r="I511" s="26">
        <f t="shared" si="169"/>
        <v>1.2982896421666668</v>
      </c>
      <c r="J511" s="29">
        <f t="shared" si="172"/>
        <v>1.1571033368888888</v>
      </c>
      <c r="K511" s="29">
        <f t="shared" si="170"/>
        <v>-0.14118630527777798</v>
      </c>
      <c r="L511" s="58">
        <f t="shared" si="171"/>
        <v>-0.13579900311111115</v>
      </c>
      <c r="M511" s="23"/>
      <c r="N511" s="40">
        <f t="shared" si="163"/>
        <v>0.55724183716063291</v>
      </c>
      <c r="O511" s="40">
        <f t="shared" si="167"/>
        <v>-5.5629999999999997</v>
      </c>
      <c r="P511" s="44"/>
      <c r="Q511" s="40"/>
      <c r="R511" s="23"/>
    </row>
    <row r="512" spans="1:18" ht="15">
      <c r="A512" s="7">
        <v>990000</v>
      </c>
      <c r="B512" s="7">
        <f t="shared" si="164"/>
        <v>-990</v>
      </c>
      <c r="C512" s="6">
        <v>0.17723133299999999</v>
      </c>
      <c r="E512" s="8"/>
      <c r="F512" s="25">
        <f t="shared" si="165"/>
        <v>-718.50437026206646</v>
      </c>
      <c r="G512" s="25">
        <f t="shared" si="166"/>
        <v>-717.73100778538526</v>
      </c>
      <c r="H512" s="26">
        <f t="shared" si="168"/>
        <v>1.1185428535000002</v>
      </c>
      <c r="I512" s="26">
        <f t="shared" si="169"/>
        <v>1.0929222645000001</v>
      </c>
      <c r="J512" s="29">
        <f t="shared" si="172"/>
        <v>1.1149180872222222</v>
      </c>
      <c r="K512" s="29">
        <f t="shared" si="170"/>
        <v>2.1995822722222114E-2</v>
      </c>
      <c r="L512" s="58">
        <f t="shared" si="171"/>
        <v>-3.6247662777779688E-3</v>
      </c>
      <c r="M512" s="23"/>
      <c r="N512" s="40">
        <f t="shared" si="163"/>
        <v>-0.10686683850264429</v>
      </c>
      <c r="O512" s="40">
        <f t="shared" si="167"/>
        <v>-5.5629999999999997</v>
      </c>
      <c r="P512" s="44"/>
      <c r="Q512" s="40"/>
      <c r="R512" s="23"/>
    </row>
    <row r="513" spans="1:18" ht="15">
      <c r="A513" s="7">
        <v>989000</v>
      </c>
      <c r="B513" s="7">
        <f t="shared" si="164"/>
        <v>-989</v>
      </c>
      <c r="C513" s="6">
        <v>0.46230315999999999</v>
      </c>
      <c r="E513" s="8"/>
      <c r="F513" s="25">
        <f t="shared" si="165"/>
        <v>-716.9576453087044</v>
      </c>
      <c r="G513" s="25">
        <f t="shared" si="166"/>
        <v>-716.1842828320232</v>
      </c>
      <c r="H513" s="26">
        <f t="shared" si="168"/>
        <v>0.86732160000000003</v>
      </c>
      <c r="I513" s="26">
        <f t="shared" si="169"/>
        <v>0.96450155333333332</v>
      </c>
      <c r="J513" s="29">
        <f t="shared" si="172"/>
        <v>1.0604913746666667</v>
      </c>
      <c r="K513" s="29">
        <f t="shared" si="170"/>
        <v>9.5989821333333336E-2</v>
      </c>
      <c r="L513" s="58">
        <f t="shared" si="171"/>
        <v>0.19316977466666663</v>
      </c>
      <c r="M513" s="23"/>
      <c r="N513" s="40">
        <f t="shared" si="163"/>
        <v>-0.7209713327378362</v>
      </c>
      <c r="O513" s="40">
        <f t="shared" si="167"/>
        <v>-5.5629999999999997</v>
      </c>
      <c r="P513" s="44"/>
      <c r="Q513" s="40"/>
      <c r="R513" s="23"/>
    </row>
    <row r="514" spans="1:18" ht="15">
      <c r="A514" s="7">
        <v>988000</v>
      </c>
      <c r="B514" s="7">
        <f t="shared" si="164"/>
        <v>-988</v>
      </c>
      <c r="C514" s="6">
        <v>0.58532295999999995</v>
      </c>
      <c r="E514" s="8"/>
      <c r="F514" s="25">
        <f t="shared" si="165"/>
        <v>-715.41092035534234</v>
      </c>
      <c r="G514" s="25">
        <f t="shared" si="166"/>
        <v>-714.63755787866114</v>
      </c>
      <c r="H514" s="26">
        <f t="shared" si="168"/>
        <v>0.90764020649999999</v>
      </c>
      <c r="I514" s="26">
        <f t="shared" si="169"/>
        <v>0.87432104649999998</v>
      </c>
      <c r="J514" s="29">
        <f t="shared" si="172"/>
        <v>1.0006216702222224</v>
      </c>
      <c r="K514" s="29">
        <f t="shared" si="170"/>
        <v>0.12630062372222239</v>
      </c>
      <c r="L514" s="58">
        <f t="shared" si="171"/>
        <v>9.2981463722222379E-2</v>
      </c>
      <c r="M514" s="23"/>
      <c r="N514" s="40">
        <f t="shared" ref="N514:N577" si="173" xml:space="preserve"> SIN((2*PI()*(G514+O514)/13.9205245802584) + 2.989911921)</f>
        <v>-0.99772532768123634</v>
      </c>
      <c r="O514" s="40">
        <f t="shared" si="167"/>
        <v>-5.5629999999999997</v>
      </c>
      <c r="P514" s="44"/>
      <c r="Q514" s="40"/>
      <c r="R514" s="23"/>
    </row>
    <row r="515" spans="1:18" ht="15">
      <c r="A515" s="7">
        <v>987000</v>
      </c>
      <c r="B515" s="7">
        <f t="shared" ref="B515:B578" si="174">-A515/1000</f>
        <v>-987</v>
      </c>
      <c r="C515" s="6">
        <v>0.407892107</v>
      </c>
      <c r="E515" s="8"/>
      <c r="F515" s="25">
        <f t="shared" si="165"/>
        <v>-713.86419540198028</v>
      </c>
      <c r="G515" s="25">
        <f t="shared" si="166"/>
        <v>-713.09083292529908</v>
      </c>
      <c r="H515" s="26">
        <f t="shared" si="168"/>
        <v>0.84800133300000002</v>
      </c>
      <c r="I515" s="26">
        <f t="shared" si="169"/>
        <v>0.87359766416666673</v>
      </c>
      <c r="J515" s="29">
        <f t="shared" si="172"/>
        <v>0.9170135754444444</v>
      </c>
      <c r="K515" s="29">
        <f t="shared" si="170"/>
        <v>4.3415911277777663E-2</v>
      </c>
      <c r="L515" s="58">
        <f t="shared" si="171"/>
        <v>6.9012242444444372E-2</v>
      </c>
      <c r="M515" s="23"/>
      <c r="N515" s="40">
        <f t="shared" si="173"/>
        <v>-0.80763255332068884</v>
      </c>
      <c r="O515" s="40">
        <f t="shared" si="167"/>
        <v>-5.5629999999999997</v>
      </c>
      <c r="P515" s="44"/>
      <c r="Q515" s="40"/>
      <c r="R515" s="23"/>
    </row>
    <row r="516" spans="1:18" ht="15">
      <c r="A516" s="7">
        <v>986000</v>
      </c>
      <c r="B516" s="7">
        <f t="shared" si="174"/>
        <v>-986</v>
      </c>
      <c r="C516" s="6">
        <v>0.660783067</v>
      </c>
      <c r="E516" s="8"/>
      <c r="F516" s="25">
        <f t="shared" ref="F516:F579" si="175">F515 + 1.54672495336205</f>
        <v>-712.31747044861822</v>
      </c>
      <c r="G516" s="25">
        <f t="shared" ref="G516:G579" si="176">G515 + 1.54672495336205</f>
        <v>-711.54410797193702</v>
      </c>
      <c r="H516" s="26">
        <f t="shared" si="168"/>
        <v>0.86515145299999996</v>
      </c>
      <c r="I516" s="26">
        <f t="shared" si="169"/>
        <v>0.84513500866666658</v>
      </c>
      <c r="J516" s="29">
        <f t="shared" si="172"/>
        <v>0.8554878494999999</v>
      </c>
      <c r="K516" s="29">
        <f t="shared" si="170"/>
        <v>1.0352840833333321E-2</v>
      </c>
      <c r="L516" s="58">
        <f t="shared" si="171"/>
        <v>-9.663603500000062E-3</v>
      </c>
      <c r="M516" s="23"/>
      <c r="N516" s="40">
        <f t="shared" si="173"/>
        <v>-0.23963953142533484</v>
      </c>
      <c r="O516" s="40">
        <f t="shared" ref="O516:O579" si="177">O515</f>
        <v>-5.5629999999999997</v>
      </c>
      <c r="P516" s="44"/>
      <c r="Q516" s="40"/>
      <c r="R516" s="23"/>
    </row>
    <row r="517" spans="1:18" ht="15">
      <c r="A517" s="7">
        <v>985000</v>
      </c>
      <c r="B517" s="7">
        <f t="shared" si="174"/>
        <v>-985</v>
      </c>
      <c r="C517" s="6">
        <v>1.0103963469999999</v>
      </c>
      <c r="E517" s="8"/>
      <c r="F517" s="25">
        <f t="shared" si="175"/>
        <v>-710.77074549525616</v>
      </c>
      <c r="G517" s="25">
        <f t="shared" si="176"/>
        <v>-709.99738301857496</v>
      </c>
      <c r="H517" s="26">
        <f t="shared" si="168"/>
        <v>0.82225223999999997</v>
      </c>
      <c r="I517" s="26">
        <f t="shared" si="169"/>
        <v>0.82925432200000004</v>
      </c>
      <c r="J517" s="29">
        <f t="shared" si="172"/>
        <v>0.81169554577777769</v>
      </c>
      <c r="K517" s="29">
        <f t="shared" si="170"/>
        <v>-1.755877622222235E-2</v>
      </c>
      <c r="L517" s="58">
        <f t="shared" si="171"/>
        <v>-1.0556694222222274E-2</v>
      </c>
      <c r="M517" s="23"/>
      <c r="N517" s="40">
        <f t="shared" si="173"/>
        <v>0.44048349052062369</v>
      </c>
      <c r="O517" s="40">
        <f t="shared" si="177"/>
        <v>-5.5629999999999997</v>
      </c>
      <c r="P517" s="44"/>
      <c r="Q517" s="40"/>
      <c r="R517" s="23"/>
    </row>
    <row r="518" spans="1:18" ht="15">
      <c r="A518" s="7">
        <v>984000</v>
      </c>
      <c r="B518" s="7">
        <f t="shared" si="174"/>
        <v>-984</v>
      </c>
      <c r="C518" s="6">
        <v>0.86337170699999999</v>
      </c>
      <c r="E518" s="8"/>
      <c r="F518" s="25">
        <f t="shared" si="175"/>
        <v>-709.22402054189411</v>
      </c>
      <c r="G518" s="25">
        <f t="shared" si="176"/>
        <v>-708.45065806521291</v>
      </c>
      <c r="H518" s="26">
        <f t="shared" ref="H518:H581" si="178">AVERAGEIFS(VADM,KyrBP,"&gt;"&amp;F518,KyrBP,"&lt;="&amp;F519)</f>
        <v>0.80035927299999998</v>
      </c>
      <c r="I518" s="26">
        <f t="shared" si="169"/>
        <v>0.7845207976666666</v>
      </c>
      <c r="J518" s="29">
        <f t="shared" si="172"/>
        <v>0.7885331020555556</v>
      </c>
      <c r="K518" s="29">
        <f t="shared" si="170"/>
        <v>4.0123043888889987E-3</v>
      </c>
      <c r="L518" s="58">
        <f t="shared" si="171"/>
        <v>-1.1826170944444381E-2</v>
      </c>
      <c r="M518" s="23"/>
      <c r="N518" s="40">
        <f t="shared" si="173"/>
        <v>0.91449939182331597</v>
      </c>
      <c r="O518" s="40">
        <f t="shared" si="177"/>
        <v>-5.5629999999999997</v>
      </c>
      <c r="P518" s="44"/>
      <c r="Q518" s="40"/>
      <c r="R518" s="23"/>
    </row>
    <row r="519" spans="1:18" ht="15">
      <c r="A519" s="7">
        <v>983000</v>
      </c>
      <c r="B519" s="7">
        <f t="shared" si="174"/>
        <v>-983</v>
      </c>
      <c r="C519" s="6">
        <v>0.79395225300000005</v>
      </c>
      <c r="E519" s="8"/>
      <c r="F519" s="25">
        <f t="shared" si="175"/>
        <v>-707.67729558853205</v>
      </c>
      <c r="G519" s="25">
        <f t="shared" si="176"/>
        <v>-706.90393311185085</v>
      </c>
      <c r="H519" s="26">
        <f t="shared" si="178"/>
        <v>0.73095087999999997</v>
      </c>
      <c r="I519" s="26">
        <f t="shared" si="169"/>
        <v>0.75682698650000002</v>
      </c>
      <c r="J519" s="29">
        <f t="shared" si="172"/>
        <v>0.74899721544444442</v>
      </c>
      <c r="K519" s="29">
        <f t="shared" si="170"/>
        <v>-7.829771055555601E-3</v>
      </c>
      <c r="L519" s="58">
        <f t="shared" si="171"/>
        <v>1.804633544444445E-2</v>
      </c>
      <c r="M519" s="23"/>
      <c r="N519" s="40">
        <f t="shared" si="173"/>
        <v>0.96061086416323116</v>
      </c>
      <c r="O519" s="40">
        <f t="shared" si="177"/>
        <v>-5.5629999999999997</v>
      </c>
      <c r="P519" s="44"/>
      <c r="Q519" s="40"/>
      <c r="R519" s="23"/>
    </row>
    <row r="520" spans="1:18" ht="15">
      <c r="A520" s="7">
        <v>982000</v>
      </c>
      <c r="B520" s="7">
        <f t="shared" si="174"/>
        <v>-982</v>
      </c>
      <c r="C520" s="6">
        <v>0.78962511999999996</v>
      </c>
      <c r="E520" s="8"/>
      <c r="F520" s="25">
        <f t="shared" si="175"/>
        <v>-706.13057063516999</v>
      </c>
      <c r="G520" s="25">
        <f t="shared" si="176"/>
        <v>-705.35720815848879</v>
      </c>
      <c r="H520" s="26">
        <f t="shared" si="178"/>
        <v>0.7391708065</v>
      </c>
      <c r="I520" s="26">
        <f t="shared" ref="I520:I583" si="179">AVERAGE(H519:H521)</f>
        <v>0.73151126883333328</v>
      </c>
      <c r="J520" s="29">
        <f t="shared" si="172"/>
        <v>0.72131493988888884</v>
      </c>
      <c r="K520" s="29">
        <f t="shared" si="170"/>
        <v>-1.0196328944444444E-2</v>
      </c>
      <c r="L520" s="58">
        <f t="shared" si="171"/>
        <v>-1.785586661111116E-2</v>
      </c>
      <c r="M520" s="23"/>
      <c r="N520" s="40">
        <f t="shared" si="173"/>
        <v>0.5572418371606036</v>
      </c>
      <c r="O520" s="40">
        <f t="shared" si="177"/>
        <v>-5.5629999999999997</v>
      </c>
      <c r="P520" s="44"/>
      <c r="Q520" s="40"/>
      <c r="R520" s="23"/>
    </row>
    <row r="521" spans="1:18" ht="15">
      <c r="A521" s="7">
        <v>981000</v>
      </c>
      <c r="B521" s="7">
        <f t="shared" si="174"/>
        <v>-981</v>
      </c>
      <c r="C521" s="6">
        <v>0.73010021300000005</v>
      </c>
      <c r="E521" s="8"/>
      <c r="F521" s="25">
        <f t="shared" si="175"/>
        <v>-704.58384568180793</v>
      </c>
      <c r="G521" s="25">
        <f t="shared" si="176"/>
        <v>-703.81048320512673</v>
      </c>
      <c r="H521" s="26">
        <f t="shared" si="178"/>
        <v>0.72441211999999999</v>
      </c>
      <c r="I521" s="26">
        <f t="shared" si="179"/>
        <v>0.70748084433333336</v>
      </c>
      <c r="J521" s="29">
        <f t="shared" si="172"/>
        <v>0.7056776606666666</v>
      </c>
      <c r="K521" s="29">
        <f t="shared" si="170"/>
        <v>-1.8031836666667633E-3</v>
      </c>
      <c r="L521" s="58">
        <f t="shared" si="171"/>
        <v>-1.8734459333333398E-2</v>
      </c>
      <c r="M521" s="23"/>
      <c r="N521" s="40">
        <f t="shared" si="173"/>
        <v>-0.10686683850267938</v>
      </c>
      <c r="O521" s="40">
        <f t="shared" si="177"/>
        <v>-5.5629999999999997</v>
      </c>
      <c r="P521" s="44"/>
      <c r="Q521" s="40"/>
      <c r="R521" s="23"/>
    </row>
    <row r="522" spans="1:18" ht="15">
      <c r="A522" s="7">
        <v>980000</v>
      </c>
      <c r="B522" s="7">
        <f t="shared" si="174"/>
        <v>-980</v>
      </c>
      <c r="C522" s="6">
        <v>0.854673507</v>
      </c>
      <c r="E522" s="8"/>
      <c r="F522" s="25">
        <f t="shared" si="175"/>
        <v>-703.03712072844587</v>
      </c>
      <c r="G522" s="25">
        <f t="shared" si="176"/>
        <v>-702.26375825176467</v>
      </c>
      <c r="H522" s="26">
        <f t="shared" si="178"/>
        <v>0.65885960650000008</v>
      </c>
      <c r="I522" s="26">
        <f t="shared" si="179"/>
        <v>0.64502965116666677</v>
      </c>
      <c r="J522" s="29">
        <f t="shared" si="172"/>
        <v>0.70474496288888888</v>
      </c>
      <c r="K522" s="29">
        <f t="shared" si="170"/>
        <v>5.9715311722222109E-2</v>
      </c>
      <c r="L522" s="58">
        <f t="shared" si="171"/>
        <v>4.5885356388888798E-2</v>
      </c>
      <c r="M522" s="23"/>
      <c r="N522" s="40">
        <f t="shared" si="173"/>
        <v>-0.72097133273790004</v>
      </c>
      <c r="O522" s="40">
        <f t="shared" si="177"/>
        <v>-5.5629999999999997</v>
      </c>
      <c r="P522" s="44"/>
      <c r="Q522" s="40"/>
      <c r="R522" s="23"/>
    </row>
    <row r="523" spans="1:18" ht="15">
      <c r="A523" s="7">
        <v>979000</v>
      </c>
      <c r="B523" s="7">
        <f t="shared" si="174"/>
        <v>-979</v>
      </c>
      <c r="C523" s="6">
        <v>0.75491991999999997</v>
      </c>
      <c r="E523" s="8"/>
      <c r="F523" s="25">
        <f t="shared" si="175"/>
        <v>-701.49039577508381</v>
      </c>
      <c r="G523" s="25">
        <f t="shared" si="176"/>
        <v>-700.71703329840261</v>
      </c>
      <c r="H523" s="26">
        <f t="shared" si="178"/>
        <v>0.55181722700000002</v>
      </c>
      <c r="I523" s="26">
        <f t="shared" si="179"/>
        <v>0.60317922883333341</v>
      </c>
      <c r="J523" s="29">
        <f t="shared" si="172"/>
        <v>0.73880433255555555</v>
      </c>
      <c r="K523" s="29">
        <f t="shared" ref="K523:K586" si="180">J523-I523</f>
        <v>0.13562510372222214</v>
      </c>
      <c r="L523" s="58">
        <f t="shared" ref="L523:L586" si="181">J523-H523</f>
        <v>0.18698710555555553</v>
      </c>
      <c r="M523" s="23"/>
      <c r="N523" s="40">
        <f t="shared" si="173"/>
        <v>-0.99772532768124256</v>
      </c>
      <c r="O523" s="40">
        <f t="shared" si="177"/>
        <v>-5.5629999999999997</v>
      </c>
      <c r="P523" s="44"/>
      <c r="Q523" s="40"/>
      <c r="R523" s="23"/>
    </row>
    <row r="524" spans="1:18" ht="15">
      <c r="A524" s="7">
        <v>978000</v>
      </c>
      <c r="B524" s="7">
        <f t="shared" si="174"/>
        <v>-978</v>
      </c>
      <c r="C524" s="6">
        <v>0.69258454700000005</v>
      </c>
      <c r="E524" s="8"/>
      <c r="F524" s="25">
        <f t="shared" si="175"/>
        <v>-699.94367082172175</v>
      </c>
      <c r="G524" s="25">
        <f t="shared" si="176"/>
        <v>-699.17030834504055</v>
      </c>
      <c r="H524" s="26">
        <f t="shared" si="178"/>
        <v>0.59886085300000003</v>
      </c>
      <c r="I524" s="26">
        <f t="shared" si="179"/>
        <v>0.62503134000000005</v>
      </c>
      <c r="J524" s="29">
        <f t="shared" si="172"/>
        <v>0.77915530733333338</v>
      </c>
      <c r="K524" s="29">
        <f t="shared" si="180"/>
        <v>0.15412396733333333</v>
      </c>
      <c r="L524" s="58">
        <f t="shared" si="181"/>
        <v>0.18029445433333335</v>
      </c>
      <c r="M524" s="23"/>
      <c r="N524" s="40">
        <f t="shared" si="173"/>
        <v>-0.80763255332063444</v>
      </c>
      <c r="O524" s="40">
        <f t="shared" si="177"/>
        <v>-5.5629999999999997</v>
      </c>
      <c r="P524" s="44"/>
      <c r="Q524" s="40"/>
      <c r="R524" s="23"/>
    </row>
    <row r="525" spans="1:18" ht="15">
      <c r="A525" s="7">
        <v>977000</v>
      </c>
      <c r="B525" s="7">
        <f t="shared" si="174"/>
        <v>-977</v>
      </c>
      <c r="C525" s="6">
        <v>0.719380307</v>
      </c>
      <c r="E525" s="8"/>
      <c r="F525" s="25">
        <f t="shared" si="175"/>
        <v>-698.39694586835969</v>
      </c>
      <c r="G525" s="25">
        <f t="shared" si="176"/>
        <v>-697.62358339167849</v>
      </c>
      <c r="H525" s="26">
        <f t="shared" si="178"/>
        <v>0.72441594000000009</v>
      </c>
      <c r="I525" s="26">
        <f t="shared" si="179"/>
        <v>0.71237825100000007</v>
      </c>
      <c r="J525" s="29">
        <f t="shared" si="172"/>
        <v>0.82978776144444455</v>
      </c>
      <c r="K525" s="29">
        <f t="shared" si="180"/>
        <v>0.11740951044444448</v>
      </c>
      <c r="L525" s="58">
        <f t="shared" si="181"/>
        <v>0.10537182144444446</v>
      </c>
      <c r="M525" s="23"/>
      <c r="N525" s="40">
        <f t="shared" si="173"/>
        <v>-0.23963953142524541</v>
      </c>
      <c r="O525" s="40">
        <f t="shared" si="177"/>
        <v>-5.5629999999999997</v>
      </c>
      <c r="P525" s="44"/>
      <c r="Q525" s="40"/>
      <c r="R525" s="23"/>
    </row>
    <row r="526" spans="1:18" ht="15">
      <c r="A526" s="7">
        <v>976000</v>
      </c>
      <c r="B526" s="7">
        <f t="shared" si="174"/>
        <v>-976</v>
      </c>
      <c r="C526" s="6">
        <v>0.79667685300000002</v>
      </c>
      <c r="E526" s="8"/>
      <c r="F526" s="25">
        <f t="shared" si="175"/>
        <v>-696.85022091499764</v>
      </c>
      <c r="G526" s="25">
        <f t="shared" si="176"/>
        <v>-696.07685843831644</v>
      </c>
      <c r="H526" s="26">
        <f t="shared" si="178"/>
        <v>0.81385795999999999</v>
      </c>
      <c r="I526" s="26">
        <f t="shared" si="179"/>
        <v>0.88172250000000008</v>
      </c>
      <c r="J526" s="29">
        <f t="shared" si="172"/>
        <v>0.88755009922222228</v>
      </c>
      <c r="K526" s="29">
        <f t="shared" si="180"/>
        <v>5.8275992222222017E-3</v>
      </c>
      <c r="L526" s="58">
        <f t="shared" si="181"/>
        <v>7.3692139222222286E-2</v>
      </c>
      <c r="M526" s="23"/>
      <c r="N526" s="40">
        <f t="shared" si="173"/>
        <v>0.44048349052065539</v>
      </c>
      <c r="O526" s="40">
        <f t="shared" si="177"/>
        <v>-5.5629999999999997</v>
      </c>
      <c r="P526" s="44"/>
      <c r="Q526" s="40"/>
      <c r="R526" s="23"/>
    </row>
    <row r="527" spans="1:18" ht="15">
      <c r="A527" s="7">
        <v>975000</v>
      </c>
      <c r="B527" s="7">
        <f t="shared" si="174"/>
        <v>-975</v>
      </c>
      <c r="C527" s="6">
        <v>0.60707330699999995</v>
      </c>
      <c r="E527" s="8"/>
      <c r="F527" s="25">
        <f t="shared" si="175"/>
        <v>-695.30349596163558</v>
      </c>
      <c r="G527" s="25">
        <f t="shared" si="176"/>
        <v>-694.53013348495438</v>
      </c>
      <c r="H527" s="26">
        <f t="shared" si="178"/>
        <v>1.1068936</v>
      </c>
      <c r="I527" s="26">
        <f t="shared" si="179"/>
        <v>1.0049537376666666</v>
      </c>
      <c r="J527" s="29">
        <f t="shared" si="172"/>
        <v>0.91460754150000012</v>
      </c>
      <c r="K527" s="29">
        <f t="shared" si="180"/>
        <v>-9.0346196166666504E-2</v>
      </c>
      <c r="L527" s="58">
        <f t="shared" si="181"/>
        <v>-0.19228605849999991</v>
      </c>
      <c r="M527" s="23"/>
      <c r="N527" s="40">
        <f t="shared" si="173"/>
        <v>0.91449939182333029</v>
      </c>
      <c r="O527" s="40">
        <f t="shared" si="177"/>
        <v>-5.5629999999999997</v>
      </c>
      <c r="P527" s="44"/>
      <c r="Q527" s="40"/>
      <c r="R527" s="23"/>
    </row>
    <row r="528" spans="1:18" ht="15">
      <c r="A528" s="7">
        <v>974000</v>
      </c>
      <c r="B528" s="7">
        <f t="shared" si="174"/>
        <v>-974</v>
      </c>
      <c r="C528" s="6">
        <v>0.57846748000000003</v>
      </c>
      <c r="E528" s="8"/>
      <c r="F528" s="25">
        <f t="shared" si="175"/>
        <v>-693.75677100827352</v>
      </c>
      <c r="G528" s="25">
        <f t="shared" si="176"/>
        <v>-692.98340853159232</v>
      </c>
      <c r="H528" s="26">
        <f t="shared" si="178"/>
        <v>1.0941096530000001</v>
      </c>
      <c r="I528" s="26">
        <f t="shared" si="179"/>
        <v>1.1319553821666666</v>
      </c>
      <c r="J528" s="29">
        <f t="shared" si="172"/>
        <v>0.95201428661111109</v>
      </c>
      <c r="K528" s="29">
        <f t="shared" si="180"/>
        <v>-0.17994109555555549</v>
      </c>
      <c r="L528" s="58">
        <f t="shared" si="181"/>
        <v>-0.14209536638888898</v>
      </c>
      <c r="M528" s="23"/>
      <c r="N528" s="40">
        <f t="shared" si="173"/>
        <v>0.96061086416320551</v>
      </c>
      <c r="O528" s="40">
        <f t="shared" si="177"/>
        <v>-5.5629999999999997</v>
      </c>
      <c r="P528" s="44"/>
      <c r="Q528" s="40"/>
      <c r="R528" s="23"/>
    </row>
    <row r="529" spans="1:18" ht="15">
      <c r="A529" s="7">
        <v>973000</v>
      </c>
      <c r="B529" s="7">
        <f t="shared" si="174"/>
        <v>-973</v>
      </c>
      <c r="C529" s="6">
        <v>0.62344555999999995</v>
      </c>
      <c r="E529" s="8"/>
      <c r="F529" s="25">
        <f t="shared" si="175"/>
        <v>-692.21004605491146</v>
      </c>
      <c r="G529" s="25">
        <f t="shared" si="176"/>
        <v>-691.43668357823026</v>
      </c>
      <c r="H529" s="26">
        <f t="shared" si="178"/>
        <v>1.1948628934999999</v>
      </c>
      <c r="I529" s="26">
        <f t="shared" si="179"/>
        <v>1.1777485688333333</v>
      </c>
      <c r="J529" s="29">
        <f t="shared" si="172"/>
        <v>0.9471539258888888</v>
      </c>
      <c r="K529" s="29">
        <f t="shared" si="180"/>
        <v>-0.23059464294444454</v>
      </c>
      <c r="L529" s="58">
        <f t="shared" si="181"/>
        <v>-0.24770896761111105</v>
      </c>
      <c r="M529" s="23"/>
      <c r="N529" s="40">
        <f t="shared" si="173"/>
        <v>0.55724183716052711</v>
      </c>
      <c r="O529" s="40">
        <f t="shared" si="177"/>
        <v>-5.5629999999999997</v>
      </c>
      <c r="P529" s="44"/>
      <c r="Q529" s="40"/>
      <c r="R529" s="23"/>
    </row>
    <row r="530" spans="1:18" ht="15">
      <c r="A530" s="7">
        <v>972000</v>
      </c>
      <c r="B530" s="7">
        <f t="shared" si="174"/>
        <v>-972</v>
      </c>
      <c r="C530" s="6">
        <v>0.66651430700000003</v>
      </c>
      <c r="E530" s="8"/>
      <c r="F530" s="25">
        <f t="shared" si="175"/>
        <v>-690.6633211015494</v>
      </c>
      <c r="G530" s="25">
        <f t="shared" si="176"/>
        <v>-689.8899586248682</v>
      </c>
      <c r="H530" s="26">
        <f t="shared" si="178"/>
        <v>1.2442731600000001</v>
      </c>
      <c r="I530" s="26">
        <f t="shared" si="179"/>
        <v>1.1138375468333332</v>
      </c>
      <c r="J530" s="29">
        <f t="shared" ref="J530:J593" si="182">AVERAGE(H526:H534)</f>
        <v>0.92706880883333342</v>
      </c>
      <c r="K530" s="29">
        <f t="shared" si="180"/>
        <v>-0.18676873799999982</v>
      </c>
      <c r="L530" s="58">
        <f t="shared" si="181"/>
        <v>-0.31720435116666668</v>
      </c>
      <c r="M530" s="23"/>
      <c r="N530" s="40">
        <f t="shared" si="173"/>
        <v>-0.10686683850271445</v>
      </c>
      <c r="O530" s="40">
        <f t="shared" si="177"/>
        <v>-5.5629999999999997</v>
      </c>
      <c r="P530" s="44"/>
      <c r="Q530" s="40"/>
      <c r="R530" s="23"/>
    </row>
    <row r="531" spans="1:18" ht="15">
      <c r="A531" s="7">
        <v>971000</v>
      </c>
      <c r="B531" s="7">
        <f t="shared" si="174"/>
        <v>-971</v>
      </c>
      <c r="C531" s="6">
        <v>0.93674165300000001</v>
      </c>
      <c r="E531" s="8"/>
      <c r="F531" s="25">
        <f t="shared" si="175"/>
        <v>-689.11659614818734</v>
      </c>
      <c r="G531" s="25">
        <f t="shared" si="176"/>
        <v>-688.34323367150614</v>
      </c>
      <c r="H531" s="26">
        <f t="shared" si="178"/>
        <v>0.90237658700000001</v>
      </c>
      <c r="I531" s="26">
        <f t="shared" si="179"/>
        <v>1.0117092266666667</v>
      </c>
      <c r="J531" s="29">
        <f t="shared" si="182"/>
        <v>0.90302062516666659</v>
      </c>
      <c r="K531" s="29">
        <f t="shared" si="180"/>
        <v>-0.10868860150000015</v>
      </c>
      <c r="L531" s="58">
        <f t="shared" si="181"/>
        <v>6.4403816666658287E-4</v>
      </c>
      <c r="M531" s="23"/>
      <c r="N531" s="40">
        <f t="shared" si="173"/>
        <v>-0.72097133273796388</v>
      </c>
      <c r="O531" s="40">
        <f t="shared" si="177"/>
        <v>-5.5629999999999997</v>
      </c>
      <c r="P531" s="44"/>
      <c r="Q531" s="40"/>
      <c r="R531" s="23"/>
    </row>
    <row r="532" spans="1:18" ht="15">
      <c r="A532" s="7">
        <v>970000</v>
      </c>
      <c r="B532" s="7">
        <f t="shared" si="174"/>
        <v>-970</v>
      </c>
      <c r="C532" s="6">
        <v>0.96296344</v>
      </c>
      <c r="E532" s="8"/>
      <c r="F532" s="25">
        <f t="shared" si="175"/>
        <v>-687.56987119482528</v>
      </c>
      <c r="G532" s="25">
        <f t="shared" si="176"/>
        <v>-686.79650871814408</v>
      </c>
      <c r="H532" s="26">
        <f t="shared" si="178"/>
        <v>0.888477933</v>
      </c>
      <c r="I532" s="26">
        <f t="shared" si="179"/>
        <v>0.78199070883333333</v>
      </c>
      <c r="J532" s="29">
        <f t="shared" si="182"/>
        <v>0.86637548438888889</v>
      </c>
      <c r="K532" s="29">
        <f t="shared" si="180"/>
        <v>8.4384775555555569E-2</v>
      </c>
      <c r="L532" s="58">
        <f t="shared" si="181"/>
        <v>-2.2102448611111103E-2</v>
      </c>
      <c r="M532" s="23"/>
      <c r="N532" s="40">
        <f t="shared" si="173"/>
        <v>-0.99772532768124111</v>
      </c>
      <c r="O532" s="40">
        <f t="shared" si="177"/>
        <v>-5.5629999999999997</v>
      </c>
      <c r="P532" s="44"/>
      <c r="Q532" s="40"/>
      <c r="R532" s="23"/>
    </row>
    <row r="533" spans="1:18" ht="15">
      <c r="A533" s="7">
        <v>969000</v>
      </c>
      <c r="B533" s="7">
        <f t="shared" si="174"/>
        <v>-969</v>
      </c>
      <c r="C533" s="6">
        <v>0.91736646700000002</v>
      </c>
      <c r="E533" s="8"/>
      <c r="F533" s="25">
        <f t="shared" si="175"/>
        <v>-686.02314624146322</v>
      </c>
      <c r="G533" s="25">
        <f t="shared" si="176"/>
        <v>-685.24978376478202</v>
      </c>
      <c r="H533" s="26">
        <f t="shared" si="178"/>
        <v>0.55511760650000008</v>
      </c>
      <c r="I533" s="26">
        <f t="shared" si="179"/>
        <v>0.66241514199999996</v>
      </c>
      <c r="J533" s="29">
        <f t="shared" si="182"/>
        <v>0.85762033627777767</v>
      </c>
      <c r="K533" s="29">
        <f t="shared" si="180"/>
        <v>0.19520519427777772</v>
      </c>
      <c r="L533" s="58">
        <f t="shared" si="181"/>
        <v>0.30250272977777759</v>
      </c>
      <c r="M533" s="23"/>
      <c r="N533" s="40">
        <f t="shared" si="173"/>
        <v>-0.80763255332061368</v>
      </c>
      <c r="O533" s="40">
        <f t="shared" si="177"/>
        <v>-5.5629999999999997</v>
      </c>
      <c r="P533" s="44"/>
      <c r="Q533" s="40"/>
      <c r="R533" s="23"/>
    </row>
    <row r="534" spans="1:18" ht="15">
      <c r="A534" s="7">
        <v>968000</v>
      </c>
      <c r="B534" s="7">
        <f t="shared" si="174"/>
        <v>-968</v>
      </c>
      <c r="C534" s="6">
        <v>0.74584362699999995</v>
      </c>
      <c r="E534" s="8"/>
      <c r="F534" s="25">
        <f t="shared" si="175"/>
        <v>-684.47642128810116</v>
      </c>
      <c r="G534" s="25">
        <f t="shared" si="176"/>
        <v>-683.70305881141996</v>
      </c>
      <c r="H534" s="26">
        <f t="shared" si="178"/>
        <v>0.54364988650000001</v>
      </c>
      <c r="I534" s="26">
        <f t="shared" si="179"/>
        <v>0.56539726666666668</v>
      </c>
      <c r="J534" s="29">
        <f t="shared" si="182"/>
        <v>0.84594788366666662</v>
      </c>
      <c r="K534" s="29">
        <f t="shared" si="180"/>
        <v>0.28055061699999995</v>
      </c>
      <c r="L534" s="58">
        <f t="shared" si="181"/>
        <v>0.30229799716666661</v>
      </c>
      <c r="M534" s="23"/>
      <c r="N534" s="40">
        <f t="shared" si="173"/>
        <v>-0.23963953142526634</v>
      </c>
      <c r="O534" s="40">
        <f t="shared" si="177"/>
        <v>-5.5629999999999997</v>
      </c>
      <c r="P534" s="44"/>
      <c r="Q534" s="40"/>
      <c r="R534" s="23"/>
    </row>
    <row r="535" spans="1:18" ht="15">
      <c r="A535" s="7">
        <v>967000</v>
      </c>
      <c r="B535" s="7">
        <f t="shared" si="174"/>
        <v>-967</v>
      </c>
      <c r="C535" s="6">
        <v>0.83011121300000001</v>
      </c>
      <c r="E535" s="8"/>
      <c r="F535" s="25">
        <f t="shared" si="175"/>
        <v>-682.92969633473911</v>
      </c>
      <c r="G535" s="25">
        <f t="shared" si="176"/>
        <v>-682.15633385805791</v>
      </c>
      <c r="H535" s="26">
        <f t="shared" si="178"/>
        <v>0.59742430700000004</v>
      </c>
      <c r="I535" s="26">
        <f t="shared" si="179"/>
        <v>0.63938717550000002</v>
      </c>
      <c r="J535" s="29">
        <f t="shared" si="182"/>
        <v>0.83740579777777768</v>
      </c>
      <c r="K535" s="29">
        <f t="shared" si="180"/>
        <v>0.19801862227777767</v>
      </c>
      <c r="L535" s="58">
        <f t="shared" si="181"/>
        <v>0.23998149077777764</v>
      </c>
      <c r="M535" s="23"/>
      <c r="N535" s="40">
        <f t="shared" si="173"/>
        <v>0.4404834905207381</v>
      </c>
      <c r="O535" s="40">
        <f t="shared" si="177"/>
        <v>-5.5629999999999997</v>
      </c>
      <c r="P535" s="44"/>
      <c r="Q535" s="40"/>
      <c r="R535" s="23"/>
    </row>
    <row r="536" spans="1:18" ht="15">
      <c r="A536" s="7">
        <v>966000</v>
      </c>
      <c r="B536" s="7">
        <f t="shared" si="174"/>
        <v>-966</v>
      </c>
      <c r="C536" s="6">
        <v>0.98022728000000003</v>
      </c>
      <c r="E536" s="8"/>
      <c r="F536" s="25">
        <f t="shared" si="175"/>
        <v>-681.38297138137705</v>
      </c>
      <c r="G536" s="25">
        <f t="shared" si="176"/>
        <v>-680.60960890469585</v>
      </c>
      <c r="H536" s="26">
        <f t="shared" si="178"/>
        <v>0.77708733299999999</v>
      </c>
      <c r="I536" s="26">
        <f t="shared" si="179"/>
        <v>0.79660832000000015</v>
      </c>
      <c r="J536" s="29">
        <f t="shared" si="182"/>
        <v>0.89687233255555554</v>
      </c>
      <c r="K536" s="29">
        <f t="shared" si="180"/>
        <v>0.10026401255555539</v>
      </c>
      <c r="L536" s="58">
        <f t="shared" si="181"/>
        <v>0.11978499955555555</v>
      </c>
      <c r="M536" s="23"/>
      <c r="N536" s="40">
        <f t="shared" si="173"/>
        <v>0.91449939182334461</v>
      </c>
      <c r="O536" s="40">
        <f t="shared" si="177"/>
        <v>-5.5629999999999997</v>
      </c>
      <c r="P536" s="44"/>
      <c r="Q536" s="40"/>
      <c r="R536" s="23"/>
    </row>
    <row r="537" spans="1:18" ht="15">
      <c r="A537" s="7">
        <v>965000</v>
      </c>
      <c r="B537" s="7">
        <f t="shared" si="174"/>
        <v>-965</v>
      </c>
      <c r="C537" s="6">
        <v>1.0224005869999999</v>
      </c>
      <c r="E537" s="8"/>
      <c r="F537" s="25">
        <f t="shared" si="175"/>
        <v>-679.83624642801499</v>
      </c>
      <c r="G537" s="25">
        <f t="shared" si="176"/>
        <v>-679.06288395133379</v>
      </c>
      <c r="H537" s="26">
        <f t="shared" si="178"/>
        <v>1.01531332</v>
      </c>
      <c r="I537" s="26">
        <f t="shared" si="179"/>
        <v>0.96073715766666667</v>
      </c>
      <c r="J537" s="29">
        <f t="shared" si="182"/>
        <v>0.96053236966666666</v>
      </c>
      <c r="K537" s="29">
        <f t="shared" si="180"/>
        <v>-2.0478800000001129E-4</v>
      </c>
      <c r="L537" s="58">
        <f t="shared" si="181"/>
        <v>-5.47809503333333E-2</v>
      </c>
      <c r="M537" s="23"/>
      <c r="N537" s="40">
        <f t="shared" si="173"/>
        <v>0.96061086416317998</v>
      </c>
      <c r="O537" s="40">
        <f t="shared" si="177"/>
        <v>-5.5629999999999997</v>
      </c>
      <c r="P537" s="44"/>
      <c r="Q537" s="40"/>
      <c r="R537" s="23"/>
    </row>
    <row r="538" spans="1:18" ht="15">
      <c r="A538" s="7">
        <v>964000</v>
      </c>
      <c r="B538" s="7">
        <f t="shared" si="174"/>
        <v>-964</v>
      </c>
      <c r="C538" s="6">
        <v>0.94634309299999997</v>
      </c>
      <c r="E538" s="8"/>
      <c r="F538" s="25">
        <f t="shared" si="175"/>
        <v>-678.28952147465293</v>
      </c>
      <c r="G538" s="25">
        <f t="shared" si="176"/>
        <v>-677.51615899797173</v>
      </c>
      <c r="H538" s="26">
        <f t="shared" si="178"/>
        <v>1.0898108199999998</v>
      </c>
      <c r="I538" s="26">
        <f t="shared" si="179"/>
        <v>1.090839509</v>
      </c>
      <c r="J538" s="29">
        <f t="shared" si="182"/>
        <v>1.0766673318888889</v>
      </c>
      <c r="K538" s="29">
        <f t="shared" si="180"/>
        <v>-1.4172177111111184E-2</v>
      </c>
      <c r="L538" s="58">
        <f t="shared" si="181"/>
        <v>-1.314348811111099E-2</v>
      </c>
      <c r="M538" s="23"/>
      <c r="N538" s="40">
        <f t="shared" si="173"/>
        <v>0.55724183716045061</v>
      </c>
      <c r="O538" s="40">
        <f t="shared" si="177"/>
        <v>-5.5629999999999997</v>
      </c>
      <c r="P538" s="44"/>
      <c r="Q538" s="40"/>
      <c r="R538" s="23"/>
    </row>
    <row r="539" spans="1:18" ht="15">
      <c r="A539" s="7">
        <v>963000</v>
      </c>
      <c r="B539" s="7">
        <f t="shared" si="174"/>
        <v>-963</v>
      </c>
      <c r="C539" s="6">
        <v>1.12607488</v>
      </c>
      <c r="E539" s="8"/>
      <c r="F539" s="25">
        <f t="shared" si="175"/>
        <v>-676.74279652129087</v>
      </c>
      <c r="G539" s="25">
        <f t="shared" si="176"/>
        <v>-675.96943404460967</v>
      </c>
      <c r="H539" s="26">
        <f t="shared" si="178"/>
        <v>1.1673943870000001</v>
      </c>
      <c r="I539" s="26">
        <f t="shared" si="179"/>
        <v>1.2315935356666667</v>
      </c>
      <c r="J539" s="29">
        <f t="shared" si="182"/>
        <v>1.2155069592777776</v>
      </c>
      <c r="K539" s="29">
        <f t="shared" si="180"/>
        <v>-1.6086576388889107E-2</v>
      </c>
      <c r="L539" s="58">
        <f t="shared" si="181"/>
        <v>4.8112572277777543E-2</v>
      </c>
      <c r="M539" s="23"/>
      <c r="N539" s="40">
        <f t="shared" si="173"/>
        <v>-0.10686683850274953</v>
      </c>
      <c r="O539" s="40">
        <f t="shared" si="177"/>
        <v>-5.5629999999999997</v>
      </c>
      <c r="P539" s="44"/>
      <c r="Q539" s="40"/>
      <c r="R539" s="23"/>
    </row>
    <row r="540" spans="1:18" ht="15">
      <c r="A540" s="7">
        <v>962000</v>
      </c>
      <c r="B540" s="7">
        <f t="shared" si="174"/>
        <v>-962</v>
      </c>
      <c r="C540" s="6">
        <v>1.1166465729999999</v>
      </c>
      <c r="E540" s="8"/>
      <c r="F540" s="25">
        <f t="shared" si="175"/>
        <v>-675.19607156792881</v>
      </c>
      <c r="G540" s="25">
        <f t="shared" si="176"/>
        <v>-674.42270909124761</v>
      </c>
      <c r="H540" s="26">
        <f t="shared" si="178"/>
        <v>1.4375754000000001</v>
      </c>
      <c r="I540" s="26">
        <f t="shared" si="179"/>
        <v>1.3554626846666666</v>
      </c>
      <c r="J540" s="29">
        <f t="shared" si="182"/>
        <v>1.3362872288333332</v>
      </c>
      <c r="K540" s="29">
        <f t="shared" si="180"/>
        <v>-1.9175455833333466E-2</v>
      </c>
      <c r="L540" s="58">
        <f t="shared" si="181"/>
        <v>-0.10128817116666688</v>
      </c>
      <c r="M540" s="23"/>
      <c r="N540" s="40">
        <f t="shared" si="173"/>
        <v>-0.72097133273798841</v>
      </c>
      <c r="O540" s="40">
        <f t="shared" si="177"/>
        <v>-5.5629999999999997</v>
      </c>
      <c r="P540" s="44"/>
      <c r="Q540" s="40"/>
      <c r="R540" s="23"/>
    </row>
    <row r="541" spans="1:18" ht="15">
      <c r="A541" s="7">
        <v>961000</v>
      </c>
      <c r="B541" s="7">
        <f t="shared" si="174"/>
        <v>-961</v>
      </c>
      <c r="C541" s="6">
        <v>1.3761493330000001</v>
      </c>
      <c r="E541" s="8"/>
      <c r="F541" s="25">
        <f t="shared" si="175"/>
        <v>-673.64934661456675</v>
      </c>
      <c r="G541" s="25">
        <f t="shared" si="176"/>
        <v>-672.87598413788555</v>
      </c>
      <c r="H541" s="26">
        <f t="shared" si="178"/>
        <v>1.461418267</v>
      </c>
      <c r="I541" s="26">
        <f t="shared" si="179"/>
        <v>1.4997753111666665</v>
      </c>
      <c r="J541" s="29">
        <f t="shared" si="182"/>
        <v>1.4445867992777777</v>
      </c>
      <c r="K541" s="29">
        <f t="shared" si="180"/>
        <v>-5.5188511888888847E-2</v>
      </c>
      <c r="L541" s="58">
        <f t="shared" si="181"/>
        <v>-1.6831467722222326E-2</v>
      </c>
      <c r="M541" s="23"/>
      <c r="N541" s="40">
        <f t="shared" si="173"/>
        <v>-0.99772532768124733</v>
      </c>
      <c r="O541" s="40">
        <f t="shared" si="177"/>
        <v>-5.5629999999999997</v>
      </c>
      <c r="P541" s="44"/>
      <c r="Q541" s="40"/>
      <c r="R541" s="23"/>
    </row>
    <row r="542" spans="1:18" ht="15">
      <c r="A542" s="7">
        <v>960000</v>
      </c>
      <c r="B542" s="7">
        <f t="shared" si="174"/>
        <v>-960</v>
      </c>
      <c r="C542" s="6">
        <v>1.169367147</v>
      </c>
      <c r="E542" s="8"/>
      <c r="F542" s="25">
        <f t="shared" si="175"/>
        <v>-672.10262166120469</v>
      </c>
      <c r="G542" s="25">
        <f t="shared" si="176"/>
        <v>-671.32925918452349</v>
      </c>
      <c r="H542" s="26">
        <f t="shared" si="178"/>
        <v>1.6003322664999999</v>
      </c>
      <c r="I542" s="26">
        <f t="shared" si="179"/>
        <v>1.6183190221666666</v>
      </c>
      <c r="J542" s="29">
        <f t="shared" si="182"/>
        <v>1.5315800896111109</v>
      </c>
      <c r="K542" s="29">
        <f t="shared" si="180"/>
        <v>-8.6738932555555648E-2</v>
      </c>
      <c r="L542" s="58">
        <f t="shared" si="181"/>
        <v>-6.8752176888889016E-2</v>
      </c>
      <c r="M542" s="23"/>
      <c r="N542" s="40">
        <f t="shared" si="173"/>
        <v>-0.80763255332055939</v>
      </c>
      <c r="O542" s="40">
        <f t="shared" si="177"/>
        <v>-5.5629999999999997</v>
      </c>
      <c r="P542" s="44"/>
      <c r="Q542" s="40"/>
      <c r="R542" s="23"/>
    </row>
    <row r="543" spans="1:18" ht="15">
      <c r="A543" s="7">
        <v>959000</v>
      </c>
      <c r="B543" s="7">
        <f t="shared" si="174"/>
        <v>-959</v>
      </c>
      <c r="C543" s="6">
        <v>0.99316934700000004</v>
      </c>
      <c r="E543" s="8"/>
      <c r="F543" s="25">
        <f t="shared" si="175"/>
        <v>-670.55589670784263</v>
      </c>
      <c r="G543" s="25">
        <f t="shared" si="176"/>
        <v>-669.78253423116143</v>
      </c>
      <c r="H543" s="26">
        <f t="shared" si="178"/>
        <v>1.793206533</v>
      </c>
      <c r="I543" s="26">
        <f t="shared" si="179"/>
        <v>1.6926618441666665</v>
      </c>
      <c r="J543" s="29">
        <f t="shared" si="182"/>
        <v>1.6086575615000003</v>
      </c>
      <c r="K543" s="29">
        <f t="shared" si="180"/>
        <v>-8.4004282666666263E-2</v>
      </c>
      <c r="L543" s="58">
        <f t="shared" si="181"/>
        <v>-0.18454897149999971</v>
      </c>
      <c r="M543" s="23"/>
      <c r="N543" s="40">
        <f t="shared" si="173"/>
        <v>-0.23963953142517688</v>
      </c>
      <c r="O543" s="40">
        <f t="shared" si="177"/>
        <v>-5.5629999999999997</v>
      </c>
      <c r="P543" s="44"/>
      <c r="Q543" s="40"/>
      <c r="R543" s="23"/>
    </row>
    <row r="544" spans="1:18" ht="15">
      <c r="A544" s="7">
        <v>958000</v>
      </c>
      <c r="B544" s="7">
        <f t="shared" si="174"/>
        <v>-958</v>
      </c>
      <c r="C544" s="6">
        <v>0.99031069299999996</v>
      </c>
      <c r="E544" s="8"/>
      <c r="F544" s="25">
        <f t="shared" si="175"/>
        <v>-669.00917175448058</v>
      </c>
      <c r="G544" s="25">
        <f t="shared" si="176"/>
        <v>-668.23580927779938</v>
      </c>
      <c r="H544" s="26">
        <f t="shared" si="178"/>
        <v>1.6844467330000001</v>
      </c>
      <c r="I544" s="26">
        <f t="shared" si="179"/>
        <v>1.7431455776666667</v>
      </c>
      <c r="J544" s="29">
        <f t="shared" si="182"/>
        <v>1.6672182888333333</v>
      </c>
      <c r="K544" s="29">
        <f t="shared" si="180"/>
        <v>-7.5927288833333328E-2</v>
      </c>
      <c r="L544" s="58">
        <f t="shared" si="181"/>
        <v>-1.7228444166666801E-2</v>
      </c>
      <c r="M544" s="23"/>
      <c r="N544" s="40">
        <f t="shared" si="173"/>
        <v>0.44048349052082081</v>
      </c>
      <c r="O544" s="40">
        <f t="shared" si="177"/>
        <v>-5.5629999999999997</v>
      </c>
      <c r="P544" s="44"/>
      <c r="Q544" s="40"/>
      <c r="R544" s="23"/>
    </row>
    <row r="545" spans="1:18" ht="15">
      <c r="A545" s="7">
        <v>957000</v>
      </c>
      <c r="B545" s="7">
        <f t="shared" si="174"/>
        <v>-957</v>
      </c>
      <c r="C545" s="6">
        <v>0.91580778699999998</v>
      </c>
      <c r="E545" s="8"/>
      <c r="F545" s="25">
        <f t="shared" si="175"/>
        <v>-667.46244680111852</v>
      </c>
      <c r="G545" s="25">
        <f t="shared" si="176"/>
        <v>-666.68908432443732</v>
      </c>
      <c r="H545" s="26">
        <f t="shared" si="178"/>
        <v>1.7517834670000001</v>
      </c>
      <c r="I545" s="26">
        <f t="shared" si="179"/>
        <v>1.7448277110000001</v>
      </c>
      <c r="J545" s="29">
        <f t="shared" si="182"/>
        <v>1.7057473332777777</v>
      </c>
      <c r="K545" s="29">
        <f t="shared" si="180"/>
        <v>-3.9080377722222392E-2</v>
      </c>
      <c r="L545" s="58">
        <f t="shared" si="181"/>
        <v>-4.6036133722222372E-2</v>
      </c>
      <c r="M545" s="23"/>
      <c r="N545" s="40">
        <f t="shared" si="173"/>
        <v>0.91449939182335882</v>
      </c>
      <c r="O545" s="40">
        <f t="shared" si="177"/>
        <v>-5.5629999999999997</v>
      </c>
      <c r="P545" s="44"/>
      <c r="Q545" s="40"/>
      <c r="R545" s="23"/>
    </row>
    <row r="546" spans="1:18" ht="15">
      <c r="A546" s="7">
        <v>956000</v>
      </c>
      <c r="B546" s="7">
        <f t="shared" si="174"/>
        <v>-956</v>
      </c>
      <c r="C546" s="6">
        <v>0.97425128000000005</v>
      </c>
      <c r="E546" s="8"/>
      <c r="F546" s="25">
        <f t="shared" si="175"/>
        <v>-665.91572184775646</v>
      </c>
      <c r="G546" s="25">
        <f t="shared" si="176"/>
        <v>-665.14235937107526</v>
      </c>
      <c r="H546" s="26">
        <f t="shared" si="178"/>
        <v>1.7982529330000001</v>
      </c>
      <c r="I546" s="26">
        <f t="shared" si="179"/>
        <v>1.7778481556666668</v>
      </c>
      <c r="J546" s="29">
        <f t="shared" si="182"/>
        <v>1.7331937777222222</v>
      </c>
      <c r="K546" s="29">
        <f t="shared" si="180"/>
        <v>-4.4654377944444601E-2</v>
      </c>
      <c r="L546" s="58">
        <f t="shared" si="181"/>
        <v>-6.5059155277777947E-2</v>
      </c>
      <c r="M546" s="23"/>
      <c r="N546" s="40">
        <f t="shared" si="173"/>
        <v>0.9606108641631701</v>
      </c>
      <c r="O546" s="40">
        <f t="shared" si="177"/>
        <v>-5.5629999999999997</v>
      </c>
      <c r="P546" s="44"/>
      <c r="Q546" s="40"/>
      <c r="R546" s="23"/>
    </row>
    <row r="547" spans="1:18" ht="15">
      <c r="A547" s="7">
        <v>955000</v>
      </c>
      <c r="B547" s="7">
        <f t="shared" si="174"/>
        <v>-955</v>
      </c>
      <c r="C547" s="6">
        <v>1.0803130000000001</v>
      </c>
      <c r="E547" s="8"/>
      <c r="F547" s="25">
        <f t="shared" si="175"/>
        <v>-664.3689968943944</v>
      </c>
      <c r="G547" s="25">
        <f t="shared" si="176"/>
        <v>-663.5956344177132</v>
      </c>
      <c r="H547" s="26">
        <f t="shared" si="178"/>
        <v>1.7835080670000001</v>
      </c>
      <c r="I547" s="26">
        <f t="shared" si="179"/>
        <v>1.7587339776666668</v>
      </c>
      <c r="J547" s="29">
        <f t="shared" si="182"/>
        <v>1.7800206517777777</v>
      </c>
      <c r="K547" s="29">
        <f t="shared" si="180"/>
        <v>2.1286674111110848E-2</v>
      </c>
      <c r="L547" s="58">
        <f t="shared" si="181"/>
        <v>-3.4874152222224009E-3</v>
      </c>
      <c r="M547" s="23"/>
      <c r="N547" s="40">
        <f t="shared" si="173"/>
        <v>0.5572418371604686</v>
      </c>
      <c r="O547" s="40">
        <f t="shared" si="177"/>
        <v>-5.5629999999999997</v>
      </c>
      <c r="P547" s="44"/>
      <c r="Q547" s="40"/>
      <c r="R547" s="23"/>
    </row>
    <row r="548" spans="1:18" ht="15">
      <c r="A548" s="7">
        <v>954000</v>
      </c>
      <c r="B548" s="7">
        <f t="shared" si="174"/>
        <v>-954</v>
      </c>
      <c r="C548" s="6">
        <v>1.101728947</v>
      </c>
      <c r="E548" s="8"/>
      <c r="F548" s="25">
        <f t="shared" si="175"/>
        <v>-662.82227194103234</v>
      </c>
      <c r="G548" s="25">
        <f t="shared" si="176"/>
        <v>-662.04890946435114</v>
      </c>
      <c r="H548" s="26">
        <f t="shared" si="178"/>
        <v>1.6944409330000001</v>
      </c>
      <c r="I548" s="26">
        <f t="shared" si="179"/>
        <v>1.7540952666666667</v>
      </c>
      <c r="J548" s="29">
        <f t="shared" si="182"/>
        <v>1.7979456295555554</v>
      </c>
      <c r="K548" s="29">
        <f t="shared" si="180"/>
        <v>4.3850362888888661E-2</v>
      </c>
      <c r="L548" s="58">
        <f t="shared" si="181"/>
        <v>0.10350469655555528</v>
      </c>
      <c r="M548" s="23"/>
      <c r="N548" s="40">
        <f t="shared" si="173"/>
        <v>-0.10686683850284112</v>
      </c>
      <c r="O548" s="40">
        <f t="shared" si="177"/>
        <v>-5.5629999999999997</v>
      </c>
      <c r="P548" s="44"/>
      <c r="Q548" s="40"/>
      <c r="R548" s="23"/>
    </row>
    <row r="549" spans="1:18" ht="15">
      <c r="A549" s="7">
        <v>953000</v>
      </c>
      <c r="B549" s="7">
        <f t="shared" si="174"/>
        <v>-953</v>
      </c>
      <c r="C549" s="6">
        <v>0.99361842700000003</v>
      </c>
      <c r="E549" s="8"/>
      <c r="F549" s="25">
        <f t="shared" si="175"/>
        <v>-661.27554698767028</v>
      </c>
      <c r="G549" s="25">
        <f t="shared" si="176"/>
        <v>-660.50218451098908</v>
      </c>
      <c r="H549" s="26">
        <f t="shared" si="178"/>
        <v>1.7843367999999999</v>
      </c>
      <c r="I549" s="26">
        <f t="shared" si="179"/>
        <v>1.7290713333333334</v>
      </c>
      <c r="J549" s="29">
        <f t="shared" si="182"/>
        <v>1.8086238443888891</v>
      </c>
      <c r="K549" s="29">
        <f t="shared" si="180"/>
        <v>7.9552511055555719E-2</v>
      </c>
      <c r="L549" s="58">
        <f t="shared" si="181"/>
        <v>2.4287044388889178E-2</v>
      </c>
      <c r="M549" s="23"/>
      <c r="N549" s="40">
        <f t="shared" si="173"/>
        <v>-0.72097133273801284</v>
      </c>
      <c r="O549" s="40">
        <f t="shared" si="177"/>
        <v>-5.5629999999999997</v>
      </c>
      <c r="P549" s="44"/>
      <c r="Q549" s="40"/>
      <c r="R549" s="23"/>
    </row>
    <row r="550" spans="1:18" ht="15">
      <c r="A550" s="7">
        <v>952000</v>
      </c>
      <c r="B550" s="7">
        <f t="shared" si="174"/>
        <v>-952</v>
      </c>
      <c r="C550" s="6">
        <v>0.87175840000000004</v>
      </c>
      <c r="E550" s="8"/>
      <c r="F550" s="25">
        <f t="shared" si="175"/>
        <v>-659.72882203430822</v>
      </c>
      <c r="G550" s="25">
        <f t="shared" si="176"/>
        <v>-658.95545955762702</v>
      </c>
      <c r="H550" s="26">
        <f t="shared" si="178"/>
        <v>1.708436267</v>
      </c>
      <c r="I550" s="26">
        <f t="shared" si="179"/>
        <v>1.8381824</v>
      </c>
      <c r="J550" s="29">
        <f t="shared" si="182"/>
        <v>1.7993082369444449</v>
      </c>
      <c r="K550" s="29">
        <f t="shared" si="180"/>
        <v>-3.8874163055555133E-2</v>
      </c>
      <c r="L550" s="58">
        <f t="shared" si="181"/>
        <v>9.0871969944444908E-2</v>
      </c>
      <c r="M550" s="23"/>
      <c r="N550" s="40">
        <f t="shared" si="173"/>
        <v>-0.99772532768125355</v>
      </c>
      <c r="O550" s="40">
        <f t="shared" si="177"/>
        <v>-5.5629999999999997</v>
      </c>
      <c r="P550" s="44"/>
      <c r="Q550" s="40"/>
      <c r="R550" s="23"/>
    </row>
    <row r="551" spans="1:18" ht="15">
      <c r="A551" s="7">
        <v>951000</v>
      </c>
      <c r="B551" s="7">
        <f t="shared" si="174"/>
        <v>-951</v>
      </c>
      <c r="C551" s="6">
        <v>0.97132085300000004</v>
      </c>
      <c r="E551" s="8"/>
      <c r="F551" s="25">
        <f t="shared" si="175"/>
        <v>-658.18209708094616</v>
      </c>
      <c r="G551" s="25">
        <f t="shared" si="176"/>
        <v>-657.40873460426496</v>
      </c>
      <c r="H551" s="26">
        <f t="shared" si="178"/>
        <v>2.0217741330000001</v>
      </c>
      <c r="I551" s="26">
        <f t="shared" si="179"/>
        <v>1.894913911</v>
      </c>
      <c r="J551" s="29">
        <f t="shared" si="182"/>
        <v>1.7712668443888888</v>
      </c>
      <c r="K551" s="29">
        <f t="shared" si="180"/>
        <v>-0.12364706661111113</v>
      </c>
      <c r="L551" s="58">
        <f t="shared" si="181"/>
        <v>-0.25050728861111127</v>
      </c>
      <c r="M551" s="23"/>
      <c r="N551" s="40">
        <f t="shared" si="173"/>
        <v>-0.80763255332057204</v>
      </c>
      <c r="O551" s="40">
        <f t="shared" si="177"/>
        <v>-5.5629999999999997</v>
      </c>
      <c r="P551" s="44"/>
      <c r="Q551" s="40"/>
      <c r="R551" s="23"/>
    </row>
    <row r="552" spans="1:18" ht="15">
      <c r="A552" s="7">
        <v>950000</v>
      </c>
      <c r="B552" s="7">
        <f t="shared" si="174"/>
        <v>-950</v>
      </c>
      <c r="C552" s="6">
        <v>0.93371375999999995</v>
      </c>
      <c r="E552" s="8"/>
      <c r="F552" s="25">
        <f t="shared" si="175"/>
        <v>-656.63537212758411</v>
      </c>
      <c r="G552" s="25">
        <f t="shared" si="176"/>
        <v>-655.86200965090291</v>
      </c>
      <c r="H552" s="26">
        <f t="shared" si="178"/>
        <v>1.954531333</v>
      </c>
      <c r="I552" s="26">
        <f t="shared" si="179"/>
        <v>1.9189520441666668</v>
      </c>
      <c r="J552" s="29">
        <f t="shared" si="182"/>
        <v>1.7394155850555555</v>
      </c>
      <c r="K552" s="29">
        <f t="shared" si="180"/>
        <v>-0.17953645911111127</v>
      </c>
      <c r="L552" s="58">
        <f t="shared" si="181"/>
        <v>-0.21511574794444455</v>
      </c>
      <c r="M552" s="23"/>
      <c r="N552" s="40">
        <f t="shared" si="173"/>
        <v>-0.23963953142514263</v>
      </c>
      <c r="O552" s="40">
        <f t="shared" si="177"/>
        <v>-5.5629999999999997</v>
      </c>
      <c r="P552" s="44"/>
      <c r="Q552" s="40"/>
      <c r="R552" s="23"/>
    </row>
    <row r="553" spans="1:18" ht="15">
      <c r="A553" s="7">
        <v>949000</v>
      </c>
      <c r="B553" s="7">
        <f t="shared" si="174"/>
        <v>-949</v>
      </c>
      <c r="C553" s="6">
        <v>0.81842205300000004</v>
      </c>
      <c r="E553" s="8"/>
      <c r="F553" s="25">
        <f t="shared" si="175"/>
        <v>-655.08864717422205</v>
      </c>
      <c r="G553" s="25">
        <f t="shared" si="176"/>
        <v>-654.31528469754085</v>
      </c>
      <c r="H553" s="26">
        <f t="shared" si="178"/>
        <v>1.7805506664999999</v>
      </c>
      <c r="I553" s="26">
        <f t="shared" si="179"/>
        <v>1.8010083331666669</v>
      </c>
      <c r="J553" s="29">
        <f t="shared" si="182"/>
        <v>1.7021112739444442</v>
      </c>
      <c r="K553" s="29">
        <f t="shared" si="180"/>
        <v>-9.8897059222222694E-2</v>
      </c>
      <c r="L553" s="58">
        <f t="shared" si="181"/>
        <v>-7.8439392555555765E-2</v>
      </c>
      <c r="M553" s="23"/>
      <c r="N553" s="40">
        <f t="shared" si="173"/>
        <v>0.44048349052085245</v>
      </c>
      <c r="O553" s="40">
        <f t="shared" si="177"/>
        <v>-5.5629999999999997</v>
      </c>
      <c r="P553" s="44"/>
      <c r="Q553" s="40"/>
      <c r="R553" s="23"/>
    </row>
    <row r="554" spans="1:18" ht="15">
      <c r="A554" s="7">
        <v>948000</v>
      </c>
      <c r="B554" s="7">
        <f t="shared" si="174"/>
        <v>-948</v>
      </c>
      <c r="C554" s="6">
        <v>0.87200713299999999</v>
      </c>
      <c r="E554" s="8"/>
      <c r="F554" s="25">
        <f t="shared" si="175"/>
        <v>-653.54192222085999</v>
      </c>
      <c r="G554" s="25">
        <f t="shared" si="176"/>
        <v>-652.76855974417879</v>
      </c>
      <c r="H554" s="26">
        <f t="shared" si="178"/>
        <v>1.667943</v>
      </c>
      <c r="I554" s="26">
        <f t="shared" si="179"/>
        <v>1.6647913555</v>
      </c>
      <c r="J554" s="29">
        <f t="shared" si="182"/>
        <v>1.6647305036111111</v>
      </c>
      <c r="K554" s="29">
        <f t="shared" si="180"/>
        <v>-6.0851888888935335E-5</v>
      </c>
      <c r="L554" s="58">
        <f t="shared" si="181"/>
        <v>-3.2124963888888747E-3</v>
      </c>
      <c r="M554" s="23"/>
      <c r="N554" s="40">
        <f t="shared" si="173"/>
        <v>0.91449939182339612</v>
      </c>
      <c r="O554" s="40">
        <f t="shared" si="177"/>
        <v>-5.5629999999999997</v>
      </c>
      <c r="P554" s="44"/>
      <c r="Q554" s="40"/>
      <c r="R554" s="23"/>
    </row>
    <row r="555" spans="1:18" ht="15">
      <c r="A555" s="7">
        <v>947000</v>
      </c>
      <c r="B555" s="7">
        <f t="shared" si="174"/>
        <v>-947</v>
      </c>
      <c r="C555" s="6">
        <v>0.91692829300000001</v>
      </c>
      <c r="E555" s="8"/>
      <c r="F555" s="25">
        <f t="shared" si="175"/>
        <v>-651.99519726749793</v>
      </c>
      <c r="G555" s="25">
        <f t="shared" si="176"/>
        <v>-651.22183479081673</v>
      </c>
      <c r="H555" s="26">
        <f t="shared" si="178"/>
        <v>1.5458803999999999</v>
      </c>
      <c r="I555" s="26">
        <f t="shared" si="179"/>
        <v>1.5702233776666665</v>
      </c>
      <c r="J555" s="29">
        <f t="shared" si="182"/>
        <v>1.6414889331666667</v>
      </c>
      <c r="K555" s="29">
        <f t="shared" si="180"/>
        <v>7.1265555500000133E-2</v>
      </c>
      <c r="L555" s="58">
        <f t="shared" si="181"/>
        <v>9.5608533166666732E-2</v>
      </c>
      <c r="M555" s="23"/>
      <c r="N555" s="40">
        <f t="shared" si="173"/>
        <v>0.96061086416314456</v>
      </c>
      <c r="O555" s="40">
        <f t="shared" si="177"/>
        <v>-5.5629999999999997</v>
      </c>
      <c r="P555" s="44"/>
      <c r="Q555" s="40"/>
      <c r="R555" s="23"/>
    </row>
    <row r="556" spans="1:18" ht="15">
      <c r="A556" s="7">
        <v>946000</v>
      </c>
      <c r="B556" s="7">
        <f t="shared" si="174"/>
        <v>-946</v>
      </c>
      <c r="C556" s="6">
        <v>0.96670051999999995</v>
      </c>
      <c r="E556" s="8"/>
      <c r="F556" s="25">
        <f t="shared" si="175"/>
        <v>-650.44847231413587</v>
      </c>
      <c r="G556" s="25">
        <f t="shared" si="176"/>
        <v>-649.67510983745467</v>
      </c>
      <c r="H556" s="26">
        <f t="shared" si="178"/>
        <v>1.4968467329999999</v>
      </c>
      <c r="I556" s="26">
        <f t="shared" si="179"/>
        <v>1.4671430886666663</v>
      </c>
      <c r="J556" s="29">
        <f t="shared" si="182"/>
        <v>1.5758555110000001</v>
      </c>
      <c r="K556" s="29">
        <f t="shared" si="180"/>
        <v>0.10871242233333378</v>
      </c>
      <c r="L556" s="58">
        <f t="shared" si="181"/>
        <v>7.9008778000000168E-2</v>
      </c>
      <c r="M556" s="23"/>
      <c r="N556" s="40">
        <f t="shared" si="173"/>
        <v>0.55724183716039211</v>
      </c>
      <c r="O556" s="40">
        <f t="shared" si="177"/>
        <v>-5.5629999999999997</v>
      </c>
      <c r="P556" s="44"/>
      <c r="Q556" s="40"/>
      <c r="R556" s="23"/>
    </row>
    <row r="557" spans="1:18" ht="15">
      <c r="A557" s="7">
        <v>945000</v>
      </c>
      <c r="B557" s="7">
        <f t="shared" si="174"/>
        <v>-945</v>
      </c>
      <c r="C557" s="6">
        <v>1.0272405200000001</v>
      </c>
      <c r="E557" s="8"/>
      <c r="F557" s="25">
        <f t="shared" si="175"/>
        <v>-648.90174736077381</v>
      </c>
      <c r="G557" s="25">
        <f t="shared" si="176"/>
        <v>-648.12838488409261</v>
      </c>
      <c r="H557" s="26">
        <f t="shared" si="178"/>
        <v>1.358702133</v>
      </c>
      <c r="I557" s="26">
        <f t="shared" si="179"/>
        <v>1.434486244333333</v>
      </c>
      <c r="J557" s="29">
        <f t="shared" si="182"/>
        <v>1.4896305510000001</v>
      </c>
      <c r="K557" s="29">
        <f t="shared" si="180"/>
        <v>5.5144306666667031E-2</v>
      </c>
      <c r="L557" s="58">
        <f t="shared" si="181"/>
        <v>0.1309284180000001</v>
      </c>
      <c r="M557" s="23"/>
      <c r="N557" s="40">
        <f t="shared" si="173"/>
        <v>-0.10686683850293273</v>
      </c>
      <c r="O557" s="40">
        <f t="shared" si="177"/>
        <v>-5.5629999999999997</v>
      </c>
      <c r="P557" s="44"/>
      <c r="Q557" s="40"/>
      <c r="R557" s="23"/>
    </row>
    <row r="558" spans="1:18" ht="15">
      <c r="A558" s="7">
        <v>944000</v>
      </c>
      <c r="B558" s="7">
        <f t="shared" si="174"/>
        <v>-944</v>
      </c>
      <c r="C558" s="6">
        <v>1.1024636800000001</v>
      </c>
      <c r="E558" s="8"/>
      <c r="F558" s="25">
        <f t="shared" si="175"/>
        <v>-647.35502240741175</v>
      </c>
      <c r="G558" s="25">
        <f t="shared" si="176"/>
        <v>-646.58165993073055</v>
      </c>
      <c r="H558" s="26">
        <f t="shared" si="178"/>
        <v>1.4479098669999999</v>
      </c>
      <c r="I558" s="26">
        <f t="shared" si="179"/>
        <v>1.4352913776666665</v>
      </c>
      <c r="J558" s="29">
        <f t="shared" si="182"/>
        <v>1.4059384021666668</v>
      </c>
      <c r="K558" s="29">
        <f t="shared" si="180"/>
        <v>-2.9352975499999712E-2</v>
      </c>
      <c r="L558" s="58">
        <f t="shared" si="181"/>
        <v>-4.1971464833333139E-2</v>
      </c>
      <c r="M558" s="23"/>
      <c r="N558" s="40">
        <f t="shared" si="173"/>
        <v>-0.72097133273803726</v>
      </c>
      <c r="O558" s="40">
        <f t="shared" si="177"/>
        <v>-5.5629999999999997</v>
      </c>
      <c r="P558" s="44"/>
      <c r="Q558" s="40"/>
      <c r="R558" s="23"/>
    </row>
    <row r="559" spans="1:18" ht="15">
      <c r="A559" s="7">
        <v>943000</v>
      </c>
      <c r="B559" s="7">
        <f t="shared" si="174"/>
        <v>-943</v>
      </c>
      <c r="C559" s="6">
        <v>1.1019116799999999</v>
      </c>
      <c r="E559" s="8"/>
      <c r="F559" s="25">
        <f t="shared" si="175"/>
        <v>-645.80829745404969</v>
      </c>
      <c r="G559" s="25">
        <f t="shared" si="176"/>
        <v>-645.03493497736849</v>
      </c>
      <c r="H559" s="26">
        <f t="shared" si="178"/>
        <v>1.499262133</v>
      </c>
      <c r="I559" s="26">
        <f t="shared" si="179"/>
        <v>1.4594151111666669</v>
      </c>
      <c r="J559" s="29">
        <f t="shared" si="182"/>
        <v>1.350340067388889</v>
      </c>
      <c r="K559" s="29">
        <f t="shared" si="180"/>
        <v>-0.10907504377777788</v>
      </c>
      <c r="L559" s="58">
        <f t="shared" si="181"/>
        <v>-0.14892206561111099</v>
      </c>
      <c r="M559" s="23"/>
      <c r="N559" s="40">
        <f t="shared" si="173"/>
        <v>-0.99772532768125588</v>
      </c>
      <c r="O559" s="40">
        <f t="shared" si="177"/>
        <v>-5.5629999999999997</v>
      </c>
      <c r="P559" s="44"/>
      <c r="Q559" s="40"/>
      <c r="R559" s="23"/>
    </row>
    <row r="560" spans="1:18" ht="15">
      <c r="A560" s="7">
        <v>942000</v>
      </c>
      <c r="B560" s="7">
        <f t="shared" si="174"/>
        <v>-942</v>
      </c>
      <c r="C560" s="6">
        <v>1.014518493</v>
      </c>
      <c r="E560" s="8"/>
      <c r="F560" s="25">
        <f t="shared" si="175"/>
        <v>-644.26157250068763</v>
      </c>
      <c r="G560" s="25">
        <f t="shared" si="176"/>
        <v>-643.48821002400643</v>
      </c>
      <c r="H560" s="26">
        <f t="shared" si="178"/>
        <v>1.4310733335000001</v>
      </c>
      <c r="I560" s="26">
        <f t="shared" si="179"/>
        <v>1.3696140531666667</v>
      </c>
      <c r="J560" s="29">
        <f t="shared" si="182"/>
        <v>1.2892361347777777</v>
      </c>
      <c r="K560" s="29">
        <f t="shared" si="180"/>
        <v>-8.037791838888908E-2</v>
      </c>
      <c r="L560" s="58">
        <f t="shared" si="181"/>
        <v>-0.14183719872222245</v>
      </c>
      <c r="M560" s="23"/>
      <c r="N560" s="40">
        <f t="shared" si="173"/>
        <v>-0.80763255332048423</v>
      </c>
      <c r="O560" s="40">
        <f t="shared" si="177"/>
        <v>-5.5629999999999997</v>
      </c>
      <c r="P560" s="44"/>
      <c r="Q560" s="40"/>
      <c r="R560" s="23"/>
    </row>
    <row r="561" spans="1:18" ht="15">
      <c r="A561" s="7">
        <v>941000</v>
      </c>
      <c r="B561" s="7">
        <f t="shared" si="174"/>
        <v>-941</v>
      </c>
      <c r="C561" s="6">
        <v>1.109134987</v>
      </c>
      <c r="E561" s="8"/>
      <c r="F561" s="25">
        <f t="shared" si="175"/>
        <v>-642.71484754732558</v>
      </c>
      <c r="G561" s="25">
        <f t="shared" si="176"/>
        <v>-641.94148507064438</v>
      </c>
      <c r="H561" s="26">
        <f t="shared" si="178"/>
        <v>1.1785066930000001</v>
      </c>
      <c r="I561" s="26">
        <f t="shared" si="179"/>
        <v>1.2123004511666668</v>
      </c>
      <c r="J561" s="29">
        <f t="shared" si="182"/>
        <v>1.2290060251666666</v>
      </c>
      <c r="K561" s="29">
        <f t="shared" si="180"/>
        <v>1.6705573999999723E-2</v>
      </c>
      <c r="L561" s="58">
        <f t="shared" si="181"/>
        <v>5.0499332166666466E-2</v>
      </c>
      <c r="M561" s="23"/>
      <c r="N561" s="40">
        <f t="shared" si="173"/>
        <v>-0.2396395314250532</v>
      </c>
      <c r="O561" s="40">
        <f t="shared" si="177"/>
        <v>-5.5629999999999997</v>
      </c>
      <c r="P561" s="44"/>
      <c r="Q561" s="40"/>
      <c r="R561" s="23"/>
    </row>
    <row r="562" spans="1:18" ht="15">
      <c r="A562" s="7">
        <v>940000</v>
      </c>
      <c r="B562" s="7">
        <f t="shared" si="174"/>
        <v>-940</v>
      </c>
      <c r="C562" s="6">
        <v>1.109009307</v>
      </c>
      <c r="E562" s="8"/>
      <c r="F562" s="25">
        <f t="shared" si="175"/>
        <v>-641.16812259396352</v>
      </c>
      <c r="G562" s="25">
        <f t="shared" si="176"/>
        <v>-640.39476011728232</v>
      </c>
      <c r="H562" s="26">
        <f t="shared" si="178"/>
        <v>1.0273213270000001</v>
      </c>
      <c r="I562" s="26">
        <f t="shared" si="179"/>
        <v>1.1244620023333334</v>
      </c>
      <c r="J562" s="29">
        <f t="shared" si="182"/>
        <v>1.1792194000555556</v>
      </c>
      <c r="K562" s="29">
        <f t="shared" si="180"/>
        <v>5.4757397722222212E-2</v>
      </c>
      <c r="L562" s="58">
        <f t="shared" si="181"/>
        <v>0.15189807305555547</v>
      </c>
      <c r="M562" s="23"/>
      <c r="N562" s="40">
        <f t="shared" si="173"/>
        <v>0.44048349052088415</v>
      </c>
      <c r="O562" s="40">
        <f t="shared" si="177"/>
        <v>-5.5629999999999997</v>
      </c>
      <c r="P562" s="44"/>
      <c r="Q562" s="40"/>
      <c r="R562" s="23"/>
    </row>
    <row r="563" spans="1:18" ht="15">
      <c r="A563" s="7">
        <v>939000</v>
      </c>
      <c r="B563" s="7">
        <f t="shared" si="174"/>
        <v>-939</v>
      </c>
      <c r="C563" s="6">
        <v>0.88784918700000004</v>
      </c>
      <c r="E563" s="8"/>
      <c r="F563" s="25">
        <f t="shared" si="175"/>
        <v>-639.62139764060146</v>
      </c>
      <c r="G563" s="25">
        <f t="shared" si="176"/>
        <v>-638.84803516392026</v>
      </c>
      <c r="H563" s="26">
        <f t="shared" si="178"/>
        <v>1.1675579869999999</v>
      </c>
      <c r="I563" s="26">
        <f t="shared" si="179"/>
        <v>1.0636081068333334</v>
      </c>
      <c r="J563" s="29">
        <f t="shared" si="182"/>
        <v>1.1338840614999997</v>
      </c>
      <c r="K563" s="29">
        <f t="shared" si="180"/>
        <v>7.0275954666666252E-2</v>
      </c>
      <c r="L563" s="58">
        <f t="shared" si="181"/>
        <v>-3.3673925500000257E-2</v>
      </c>
      <c r="M563" s="23"/>
      <c r="N563" s="40">
        <f t="shared" si="173"/>
        <v>0.91449939182343343</v>
      </c>
      <c r="O563" s="40">
        <f t="shared" si="177"/>
        <v>-5.5629999999999997</v>
      </c>
      <c r="P563" s="44"/>
      <c r="Q563" s="40"/>
      <c r="R563" s="23"/>
    </row>
    <row r="564" spans="1:18" ht="15">
      <c r="A564" s="7">
        <v>938000</v>
      </c>
      <c r="B564" s="7">
        <f t="shared" si="174"/>
        <v>-938</v>
      </c>
      <c r="C564" s="6">
        <v>0.58644713299999995</v>
      </c>
      <c r="E564" s="8"/>
      <c r="F564" s="25">
        <f t="shared" si="175"/>
        <v>-638.0746726872394</v>
      </c>
      <c r="G564" s="25">
        <f t="shared" si="176"/>
        <v>-637.3013102105582</v>
      </c>
      <c r="H564" s="26">
        <f t="shared" si="178"/>
        <v>0.99594500649999995</v>
      </c>
      <c r="I564" s="26">
        <f t="shared" si="179"/>
        <v>1.0394262466666666</v>
      </c>
      <c r="J564" s="29">
        <f t="shared" si="182"/>
        <v>1.086652898611111</v>
      </c>
      <c r="K564" s="29">
        <f t="shared" si="180"/>
        <v>4.722665194444442E-2</v>
      </c>
      <c r="L564" s="58">
        <f t="shared" si="181"/>
        <v>9.0707892111111077E-2</v>
      </c>
      <c r="M564" s="23"/>
      <c r="N564" s="40">
        <f t="shared" si="173"/>
        <v>0.96061086416313468</v>
      </c>
      <c r="O564" s="40">
        <f t="shared" si="177"/>
        <v>-5.5629999999999997</v>
      </c>
      <c r="P564" s="44"/>
      <c r="Q564" s="40"/>
      <c r="R564" s="23"/>
    </row>
    <row r="565" spans="1:18" ht="15">
      <c r="A565" s="7">
        <v>937000</v>
      </c>
      <c r="B565" s="7">
        <f t="shared" si="174"/>
        <v>-937</v>
      </c>
      <c r="C565" s="6">
        <v>0.50347056000000001</v>
      </c>
      <c r="E565" s="8"/>
      <c r="F565" s="25">
        <f t="shared" si="175"/>
        <v>-636.52794773387734</v>
      </c>
      <c r="G565" s="25">
        <f t="shared" si="176"/>
        <v>-635.75458525719614</v>
      </c>
      <c r="H565" s="26">
        <f t="shared" si="178"/>
        <v>0.95477574649999997</v>
      </c>
      <c r="I565" s="26">
        <f t="shared" si="179"/>
        <v>0.95378108666666661</v>
      </c>
      <c r="J565" s="29">
        <f t="shared" si="182"/>
        <v>1.0556650830000001</v>
      </c>
      <c r="K565" s="29">
        <f t="shared" si="180"/>
        <v>0.10188399633333345</v>
      </c>
      <c r="L565" s="58">
        <f t="shared" si="181"/>
        <v>0.10088933650000009</v>
      </c>
      <c r="M565" s="23"/>
      <c r="N565" s="40">
        <f t="shared" si="173"/>
        <v>0.5572418371603628</v>
      </c>
      <c r="O565" s="40">
        <f t="shared" si="177"/>
        <v>-5.5629999999999997</v>
      </c>
      <c r="P565" s="44"/>
      <c r="Q565" s="40"/>
      <c r="R565" s="23"/>
    </row>
    <row r="566" spans="1:18" ht="15">
      <c r="A566" s="7">
        <v>936000</v>
      </c>
      <c r="B566" s="7">
        <f t="shared" si="174"/>
        <v>-936</v>
      </c>
      <c r="C566" s="6">
        <v>0.30699011999999998</v>
      </c>
      <c r="E566" s="8"/>
      <c r="F566" s="25">
        <f t="shared" si="175"/>
        <v>-634.98122278051528</v>
      </c>
      <c r="G566" s="25">
        <f t="shared" si="176"/>
        <v>-634.20786030383408</v>
      </c>
      <c r="H566" s="26">
        <f t="shared" si="178"/>
        <v>0.91062250700000003</v>
      </c>
      <c r="I566" s="26">
        <f t="shared" si="179"/>
        <v>0.96843002449999993</v>
      </c>
      <c r="J566" s="29">
        <f t="shared" si="182"/>
        <v>1.0455283526666668</v>
      </c>
      <c r="K566" s="29">
        <f t="shared" si="180"/>
        <v>7.7098328166666841E-2</v>
      </c>
      <c r="L566" s="58">
        <f t="shared" si="181"/>
        <v>0.13490584566666675</v>
      </c>
      <c r="M566" s="23"/>
      <c r="N566" s="40">
        <f t="shared" si="173"/>
        <v>-0.10686683850296781</v>
      </c>
      <c r="O566" s="40">
        <f t="shared" si="177"/>
        <v>-5.5629999999999997</v>
      </c>
      <c r="P566" s="44"/>
      <c r="Q566" s="40"/>
      <c r="R566" s="23"/>
    </row>
    <row r="567" spans="1:18" ht="15">
      <c r="A567" s="7">
        <v>935000</v>
      </c>
      <c r="B567" s="7">
        <f t="shared" si="174"/>
        <v>-935</v>
      </c>
      <c r="C567" s="6">
        <v>0.35400142699999998</v>
      </c>
      <c r="E567" s="8"/>
      <c r="F567" s="25">
        <f t="shared" si="175"/>
        <v>-633.43449782715322</v>
      </c>
      <c r="G567" s="25">
        <f t="shared" si="176"/>
        <v>-632.66113535047202</v>
      </c>
      <c r="H567" s="26">
        <f t="shared" si="178"/>
        <v>1.03989182</v>
      </c>
      <c r="I567" s="26">
        <f t="shared" si="179"/>
        <v>1.0082319980000001</v>
      </c>
      <c r="J567" s="29">
        <f t="shared" si="182"/>
        <v>1.1002008445000002</v>
      </c>
      <c r="K567" s="29">
        <f t="shared" si="180"/>
        <v>9.1968846500000145E-2</v>
      </c>
      <c r="L567" s="58">
        <f t="shared" si="181"/>
        <v>6.0309024500000197E-2</v>
      </c>
      <c r="M567" s="23"/>
      <c r="N567" s="40">
        <f t="shared" si="173"/>
        <v>-0.7209713327381011</v>
      </c>
      <c r="O567" s="40">
        <f t="shared" si="177"/>
        <v>-5.5629999999999997</v>
      </c>
      <c r="P567" s="44"/>
      <c r="Q567" s="40"/>
      <c r="R567" s="23"/>
    </row>
    <row r="568" spans="1:18" ht="15">
      <c r="A568" s="7">
        <v>934000</v>
      </c>
      <c r="B568" s="7">
        <f t="shared" si="174"/>
        <v>-934</v>
      </c>
      <c r="C568" s="6">
        <v>0.66808946700000005</v>
      </c>
      <c r="E568" s="8"/>
      <c r="F568" s="25">
        <f t="shared" si="175"/>
        <v>-631.88777287379116</v>
      </c>
      <c r="G568" s="25">
        <f t="shared" si="176"/>
        <v>-631.11441039710996</v>
      </c>
      <c r="H568" s="26">
        <f t="shared" si="178"/>
        <v>1.074181667</v>
      </c>
      <c r="I568" s="26">
        <f t="shared" si="179"/>
        <v>1.0887521599999999</v>
      </c>
      <c r="J568" s="29">
        <f t="shared" si="182"/>
        <v>1.1358525645000002</v>
      </c>
      <c r="K568" s="29">
        <f t="shared" si="180"/>
        <v>4.7100404500000304E-2</v>
      </c>
      <c r="L568" s="58">
        <f t="shared" si="181"/>
        <v>6.167089750000021E-2</v>
      </c>
      <c r="M568" s="23"/>
      <c r="N568" s="40">
        <f t="shared" si="173"/>
        <v>-0.99772532768125832</v>
      </c>
      <c r="O568" s="40">
        <f t="shared" si="177"/>
        <v>-5.5629999999999997</v>
      </c>
      <c r="P568" s="44"/>
      <c r="Q568" s="40"/>
      <c r="R568" s="23"/>
    </row>
    <row r="569" spans="1:18" ht="15">
      <c r="A569" s="7">
        <v>933000</v>
      </c>
      <c r="B569" s="7">
        <f t="shared" si="174"/>
        <v>-933</v>
      </c>
      <c r="C569" s="6">
        <v>0.78727750699999999</v>
      </c>
      <c r="E569" s="8"/>
      <c r="F569" s="25">
        <f t="shared" si="175"/>
        <v>-630.34104792042911</v>
      </c>
      <c r="G569" s="25">
        <f t="shared" si="176"/>
        <v>-629.56768544374791</v>
      </c>
      <c r="H569" s="26">
        <f t="shared" si="178"/>
        <v>1.1521829929999998</v>
      </c>
      <c r="I569" s="26">
        <f t="shared" si="179"/>
        <v>1.1045469266666668</v>
      </c>
      <c r="J569" s="29">
        <f t="shared" si="182"/>
        <v>1.1666899645</v>
      </c>
      <c r="K569" s="29">
        <f t="shared" si="180"/>
        <v>6.2143037833333192E-2</v>
      </c>
      <c r="L569" s="58">
        <f t="shared" si="181"/>
        <v>1.4506971500000132E-2</v>
      </c>
      <c r="M569" s="23"/>
      <c r="N569" s="40">
        <f t="shared" si="173"/>
        <v>-0.80763255332046335</v>
      </c>
      <c r="O569" s="40">
        <f t="shared" si="177"/>
        <v>-5.5629999999999997</v>
      </c>
      <c r="P569" s="44"/>
      <c r="Q569" s="40"/>
      <c r="R569" s="23"/>
    </row>
    <row r="570" spans="1:18" ht="15">
      <c r="A570" s="7">
        <v>932000</v>
      </c>
      <c r="B570" s="7">
        <f t="shared" si="174"/>
        <v>-932</v>
      </c>
      <c r="C570" s="6">
        <v>0.44363496000000002</v>
      </c>
      <c r="E570" s="8"/>
      <c r="F570" s="25">
        <f t="shared" si="175"/>
        <v>-628.79432296706705</v>
      </c>
      <c r="G570" s="25">
        <f t="shared" si="176"/>
        <v>-628.02096049038585</v>
      </c>
      <c r="H570" s="26">
        <f t="shared" si="178"/>
        <v>1.0872761200000001</v>
      </c>
      <c r="I570" s="26">
        <f t="shared" si="179"/>
        <v>1.2529442888333333</v>
      </c>
      <c r="J570" s="29">
        <f t="shared" si="182"/>
        <v>1.2093851037777779</v>
      </c>
      <c r="K570" s="29">
        <f t="shared" si="180"/>
        <v>-4.3559185055555449E-2</v>
      </c>
      <c r="L570" s="58">
        <f t="shared" si="181"/>
        <v>0.12210898377777779</v>
      </c>
      <c r="M570" s="23"/>
      <c r="N570" s="40">
        <f t="shared" si="173"/>
        <v>-0.23963953142501895</v>
      </c>
      <c r="O570" s="40">
        <f t="shared" si="177"/>
        <v>-5.5629999999999997</v>
      </c>
      <c r="P570" s="44"/>
      <c r="Q570" s="40"/>
      <c r="R570" s="23"/>
    </row>
    <row r="571" spans="1:18" ht="15">
      <c r="A571" s="7">
        <v>931000</v>
      </c>
      <c r="B571" s="7">
        <f t="shared" si="174"/>
        <v>-931</v>
      </c>
      <c r="C571" s="6">
        <v>0.30082096000000003</v>
      </c>
      <c r="E571" s="8"/>
      <c r="F571" s="25">
        <f t="shared" si="175"/>
        <v>-627.24759801370499</v>
      </c>
      <c r="G571" s="25">
        <f t="shared" si="176"/>
        <v>-626.47423553702379</v>
      </c>
      <c r="H571" s="26">
        <f t="shared" si="178"/>
        <v>1.5193737535</v>
      </c>
      <c r="I571" s="26">
        <f t="shared" si="179"/>
        <v>1.3650244468333337</v>
      </c>
      <c r="J571" s="29">
        <f t="shared" si="182"/>
        <v>1.222054675611111</v>
      </c>
      <c r="K571" s="29">
        <f t="shared" si="180"/>
        <v>-0.14296977122222265</v>
      </c>
      <c r="L571" s="58">
        <f t="shared" si="181"/>
        <v>-0.29731907788888901</v>
      </c>
      <c r="M571" s="23"/>
      <c r="N571" s="40">
        <f t="shared" si="173"/>
        <v>0.44048349052091584</v>
      </c>
      <c r="O571" s="40">
        <f t="shared" si="177"/>
        <v>-5.5629999999999997</v>
      </c>
      <c r="P571" s="44"/>
      <c r="Q571" s="40"/>
      <c r="R571" s="23"/>
    </row>
    <row r="572" spans="1:18" ht="15">
      <c r="A572" s="7">
        <v>930000</v>
      </c>
      <c r="B572" s="7">
        <f t="shared" si="174"/>
        <v>-930</v>
      </c>
      <c r="C572" s="6">
        <v>0.222512187</v>
      </c>
      <c r="E572" s="8"/>
      <c r="F572" s="25">
        <f t="shared" si="175"/>
        <v>-625.70087306034293</v>
      </c>
      <c r="G572" s="25">
        <f t="shared" si="176"/>
        <v>-624.92751058366173</v>
      </c>
      <c r="H572" s="26">
        <f t="shared" si="178"/>
        <v>1.4884234670000001</v>
      </c>
      <c r="I572" s="26">
        <f t="shared" si="179"/>
        <v>1.4270929423333332</v>
      </c>
      <c r="J572" s="29">
        <f t="shared" si="182"/>
        <v>1.2155929089444446</v>
      </c>
      <c r="K572" s="29">
        <f t="shared" si="180"/>
        <v>-0.21150003338888856</v>
      </c>
      <c r="L572" s="58">
        <f t="shared" si="181"/>
        <v>-0.27283055805555545</v>
      </c>
      <c r="M572" s="23"/>
      <c r="N572" s="40">
        <f t="shared" si="173"/>
        <v>0.91449939182344764</v>
      </c>
      <c r="O572" s="40">
        <f t="shared" si="177"/>
        <v>-5.5629999999999997</v>
      </c>
      <c r="P572" s="44"/>
      <c r="Q572" s="40"/>
      <c r="R572" s="23"/>
    </row>
    <row r="573" spans="1:18" ht="15">
      <c r="A573" s="7">
        <v>929000</v>
      </c>
      <c r="B573" s="7">
        <f t="shared" si="174"/>
        <v>-929</v>
      </c>
      <c r="C573" s="6">
        <v>0.26751734700000002</v>
      </c>
      <c r="E573" s="8"/>
      <c r="F573" s="25">
        <f t="shared" si="175"/>
        <v>-624.15414810698087</v>
      </c>
      <c r="G573" s="25">
        <f t="shared" si="176"/>
        <v>-623.38078563029967</v>
      </c>
      <c r="H573" s="26">
        <f t="shared" si="178"/>
        <v>1.2734816064999999</v>
      </c>
      <c r="I573" s="26">
        <f t="shared" si="179"/>
        <v>1.3669790245</v>
      </c>
      <c r="J573" s="29">
        <f t="shared" si="182"/>
        <v>1.1901038570555555</v>
      </c>
      <c r="K573" s="29">
        <f t="shared" si="180"/>
        <v>-0.17687516744444443</v>
      </c>
      <c r="L573" s="58">
        <f t="shared" si="181"/>
        <v>-8.3377749444444316E-2</v>
      </c>
      <c r="M573" s="23"/>
      <c r="N573" s="40">
        <f t="shared" si="173"/>
        <v>0.96061086416312491</v>
      </c>
      <c r="O573" s="40">
        <f t="shared" si="177"/>
        <v>-5.5629999999999997</v>
      </c>
      <c r="P573" s="44"/>
      <c r="Q573" s="40"/>
      <c r="R573" s="23"/>
    </row>
    <row r="574" spans="1:18" ht="15">
      <c r="A574" s="7">
        <v>928000</v>
      </c>
      <c r="B574" s="7">
        <f t="shared" si="174"/>
        <v>-928</v>
      </c>
      <c r="C574" s="6">
        <v>0.344304587</v>
      </c>
      <c r="E574" s="8"/>
      <c r="F574" s="25">
        <f t="shared" si="175"/>
        <v>-622.60742315361881</v>
      </c>
      <c r="G574" s="25">
        <f t="shared" si="176"/>
        <v>-621.83406067693761</v>
      </c>
      <c r="H574" s="26">
        <f t="shared" si="178"/>
        <v>1.339032</v>
      </c>
      <c r="I574" s="26">
        <f t="shared" si="179"/>
        <v>1.21238742</v>
      </c>
      <c r="J574" s="29">
        <f t="shared" si="182"/>
        <v>1.1403671111666669</v>
      </c>
      <c r="K574" s="29">
        <f t="shared" si="180"/>
        <v>-7.2020308833333102E-2</v>
      </c>
      <c r="L574" s="58">
        <f t="shared" si="181"/>
        <v>-0.19866488883333311</v>
      </c>
      <c r="M574" s="23"/>
      <c r="N574" s="40">
        <f t="shared" si="173"/>
        <v>0.55724183716033349</v>
      </c>
      <c r="O574" s="40">
        <f t="shared" si="177"/>
        <v>-5.5629999999999997</v>
      </c>
      <c r="P574" s="44"/>
      <c r="Q574" s="40"/>
      <c r="R574" s="23"/>
    </row>
    <row r="575" spans="1:18" ht="15">
      <c r="A575" s="7">
        <v>927000</v>
      </c>
      <c r="B575" s="7">
        <f t="shared" si="174"/>
        <v>-927</v>
      </c>
      <c r="C575" s="6">
        <v>0.28577202699999998</v>
      </c>
      <c r="E575" s="8"/>
      <c r="F575" s="25">
        <f t="shared" si="175"/>
        <v>-621.06069820025675</v>
      </c>
      <c r="G575" s="25">
        <f t="shared" si="176"/>
        <v>-620.28733572357555</v>
      </c>
      <c r="H575" s="26">
        <f t="shared" si="178"/>
        <v>1.0246486535000001</v>
      </c>
      <c r="I575" s="26">
        <f t="shared" si="179"/>
        <v>1.1151388578333334</v>
      </c>
      <c r="J575" s="29">
        <f t="shared" si="182"/>
        <v>1.0957695822777778</v>
      </c>
      <c r="K575" s="29">
        <f t="shared" si="180"/>
        <v>-1.9369275555555676E-2</v>
      </c>
      <c r="L575" s="58">
        <f t="shared" si="181"/>
        <v>7.1120928777777648E-2</v>
      </c>
      <c r="M575" s="23"/>
      <c r="N575" s="40">
        <f t="shared" si="173"/>
        <v>-0.10686683850300288</v>
      </c>
      <c r="O575" s="40">
        <f t="shared" si="177"/>
        <v>-5.5629999999999997</v>
      </c>
      <c r="P575" s="44"/>
      <c r="Q575" s="40"/>
      <c r="R575" s="23"/>
    </row>
    <row r="576" spans="1:18" ht="15">
      <c r="A576" s="7">
        <v>926000</v>
      </c>
      <c r="B576" s="7">
        <f t="shared" si="174"/>
        <v>-926</v>
      </c>
      <c r="C576" s="6">
        <v>0.200855747</v>
      </c>
      <c r="E576" s="8"/>
      <c r="F576" s="25">
        <f t="shared" si="175"/>
        <v>-619.51397324689469</v>
      </c>
      <c r="G576" s="25">
        <f t="shared" si="176"/>
        <v>-618.74061077021349</v>
      </c>
      <c r="H576" s="26">
        <f t="shared" si="178"/>
        <v>0.98173591999999998</v>
      </c>
      <c r="I576" s="26">
        <f t="shared" si="179"/>
        <v>0.95038825783333325</v>
      </c>
      <c r="J576" s="29">
        <f t="shared" si="182"/>
        <v>1.0072407518888888</v>
      </c>
      <c r="K576" s="29">
        <f t="shared" si="180"/>
        <v>5.6852494055555591E-2</v>
      </c>
      <c r="L576" s="58">
        <f t="shared" si="181"/>
        <v>2.5504831888888857E-2</v>
      </c>
      <c r="M576" s="23"/>
      <c r="N576" s="40">
        <f t="shared" si="173"/>
        <v>-0.72097133273816494</v>
      </c>
      <c r="O576" s="40">
        <f t="shared" si="177"/>
        <v>-5.5629999999999997</v>
      </c>
      <c r="P576" s="44"/>
      <c r="Q576" s="40"/>
      <c r="R576" s="23"/>
    </row>
    <row r="577" spans="1:18" ht="15">
      <c r="A577" s="7">
        <v>925000</v>
      </c>
      <c r="B577" s="7">
        <f t="shared" si="174"/>
        <v>-925</v>
      </c>
      <c r="C577" s="6">
        <v>0.358934747</v>
      </c>
      <c r="E577" s="8"/>
      <c r="F577" s="25">
        <f t="shared" si="175"/>
        <v>-617.96724829353263</v>
      </c>
      <c r="G577" s="25">
        <f t="shared" si="176"/>
        <v>-617.19388581685143</v>
      </c>
      <c r="H577" s="26">
        <f t="shared" si="178"/>
        <v>0.84478019999999998</v>
      </c>
      <c r="I577" s="26">
        <f t="shared" si="179"/>
        <v>0.84368946666666655</v>
      </c>
      <c r="J577" s="29">
        <f t="shared" si="182"/>
        <v>0.93047007477777777</v>
      </c>
      <c r="K577" s="29">
        <f t="shared" si="180"/>
        <v>8.6780608111111213E-2</v>
      </c>
      <c r="L577" s="58">
        <f t="shared" si="181"/>
        <v>8.5689874777777786E-2</v>
      </c>
      <c r="M577" s="23"/>
      <c r="N577" s="40">
        <f t="shared" si="173"/>
        <v>-0.99772532768126443</v>
      </c>
      <c r="O577" s="40">
        <f t="shared" si="177"/>
        <v>-5.5629999999999997</v>
      </c>
      <c r="P577" s="44"/>
      <c r="Q577" s="40"/>
      <c r="R577" s="23"/>
    </row>
    <row r="578" spans="1:18" ht="15">
      <c r="A578" s="7">
        <v>924000</v>
      </c>
      <c r="B578" s="7">
        <f t="shared" si="174"/>
        <v>-924</v>
      </c>
      <c r="C578" s="6">
        <v>0.67502096</v>
      </c>
      <c r="E578" s="8"/>
      <c r="F578" s="25">
        <f t="shared" si="175"/>
        <v>-616.42052334017058</v>
      </c>
      <c r="G578" s="25">
        <f t="shared" si="176"/>
        <v>-615.64716086348938</v>
      </c>
      <c r="H578" s="26">
        <f t="shared" si="178"/>
        <v>0.70455227999999992</v>
      </c>
      <c r="I578" s="26">
        <f t="shared" si="179"/>
        <v>0.74507694666666657</v>
      </c>
      <c r="J578" s="29">
        <f t="shared" si="182"/>
        <v>0.88988059927777785</v>
      </c>
      <c r="K578" s="29">
        <f t="shared" si="180"/>
        <v>0.14480365261111128</v>
      </c>
      <c r="L578" s="58">
        <f t="shared" si="181"/>
        <v>0.18532831927777793</v>
      </c>
      <c r="M578" s="23"/>
      <c r="N578" s="40">
        <f t="shared" ref="N578:N641" si="183" xml:space="preserve"> SIN((2*PI()*(G578+O578)/13.9205245802584) + 2.989911921)</f>
        <v>-0.80763255332044259</v>
      </c>
      <c r="O578" s="40">
        <f t="shared" si="177"/>
        <v>-5.5629999999999997</v>
      </c>
      <c r="P578" s="44"/>
      <c r="Q578" s="40"/>
      <c r="R578" s="23"/>
    </row>
    <row r="579" spans="1:18" ht="15">
      <c r="A579" s="7">
        <v>923000</v>
      </c>
      <c r="B579" s="7">
        <f t="shared" ref="B579:B642" si="184">-A579/1000</f>
        <v>-923</v>
      </c>
      <c r="C579" s="6">
        <v>0.50979487999999995</v>
      </c>
      <c r="E579" s="8"/>
      <c r="F579" s="25">
        <f t="shared" si="175"/>
        <v>-614.87379838680852</v>
      </c>
      <c r="G579" s="25">
        <f t="shared" si="176"/>
        <v>-614.10043591012732</v>
      </c>
      <c r="H579" s="26">
        <f t="shared" si="178"/>
        <v>0.68589836000000004</v>
      </c>
      <c r="I579" s="26">
        <f t="shared" si="179"/>
        <v>0.70435497333333341</v>
      </c>
      <c r="J579" s="29">
        <f t="shared" si="182"/>
        <v>0.85593865261111124</v>
      </c>
      <c r="K579" s="29">
        <f t="shared" si="180"/>
        <v>0.15158367927777783</v>
      </c>
      <c r="L579" s="58">
        <f t="shared" si="181"/>
        <v>0.1700402926111112</v>
      </c>
      <c r="M579" s="23"/>
      <c r="N579" s="40">
        <f t="shared" si="183"/>
        <v>-0.2396395314249295</v>
      </c>
      <c r="O579" s="40">
        <f t="shared" si="177"/>
        <v>-5.5629999999999997</v>
      </c>
      <c r="P579" s="44"/>
      <c r="Q579" s="40"/>
      <c r="R579" s="23"/>
    </row>
    <row r="580" spans="1:18" ht="15">
      <c r="A580" s="7">
        <v>922000</v>
      </c>
      <c r="B580" s="7">
        <f t="shared" si="184"/>
        <v>-922</v>
      </c>
      <c r="C580" s="6">
        <v>0.61898577300000002</v>
      </c>
      <c r="E580" s="8"/>
      <c r="F580" s="25">
        <f t="shared" ref="F580:F643" si="185">F579 + 1.54672495336205</f>
        <v>-613.32707343344646</v>
      </c>
      <c r="G580" s="25">
        <f t="shared" ref="G580:G643" si="186">G579 + 1.54672495336205</f>
        <v>-612.55371095676526</v>
      </c>
      <c r="H580" s="26">
        <f t="shared" si="178"/>
        <v>0.72261427999999994</v>
      </c>
      <c r="I580" s="26">
        <f t="shared" si="179"/>
        <v>0.73533333766666675</v>
      </c>
      <c r="J580" s="29">
        <f t="shared" si="182"/>
        <v>0.8707656577777777</v>
      </c>
      <c r="K580" s="29">
        <f t="shared" si="180"/>
        <v>0.13543232011111095</v>
      </c>
      <c r="L580" s="58">
        <f t="shared" si="181"/>
        <v>0.14815137777777776</v>
      </c>
      <c r="M580" s="23"/>
      <c r="N580" s="40">
        <f t="shared" si="183"/>
        <v>0.44048349052099856</v>
      </c>
      <c r="O580" s="40">
        <f t="shared" ref="O580:O643" si="187">O579</f>
        <v>-5.5629999999999997</v>
      </c>
      <c r="P580" s="44"/>
      <c r="Q580" s="40"/>
      <c r="R580" s="23"/>
    </row>
    <row r="581" spans="1:18" ht="15">
      <c r="A581" s="7">
        <v>921000</v>
      </c>
      <c r="B581" s="7">
        <f t="shared" si="184"/>
        <v>-921</v>
      </c>
      <c r="C581" s="6">
        <v>0.69982546700000003</v>
      </c>
      <c r="E581" s="8"/>
      <c r="F581" s="25">
        <f t="shared" si="185"/>
        <v>-611.7803484800844</v>
      </c>
      <c r="G581" s="25">
        <f t="shared" si="186"/>
        <v>-611.0069860034032</v>
      </c>
      <c r="H581" s="26">
        <f t="shared" si="178"/>
        <v>0.79748737300000005</v>
      </c>
      <c r="I581" s="26">
        <f t="shared" si="179"/>
        <v>0.80942599333333332</v>
      </c>
      <c r="J581" s="29">
        <f t="shared" si="182"/>
        <v>0.93334132588888907</v>
      </c>
      <c r="K581" s="29">
        <f t="shared" si="180"/>
        <v>0.12391533255555576</v>
      </c>
      <c r="L581" s="58">
        <f t="shared" si="181"/>
        <v>0.13585395288888902</v>
      </c>
      <c r="M581" s="23"/>
      <c r="N581" s="40">
        <f t="shared" si="183"/>
        <v>0.91449939182346196</v>
      </c>
      <c r="O581" s="40">
        <f t="shared" si="187"/>
        <v>-5.5629999999999997</v>
      </c>
      <c r="P581" s="44"/>
      <c r="Q581" s="40"/>
      <c r="R581" s="23"/>
    </row>
    <row r="582" spans="1:18" ht="15">
      <c r="A582" s="7">
        <v>920000</v>
      </c>
      <c r="B582" s="7">
        <f t="shared" si="184"/>
        <v>-920</v>
      </c>
      <c r="C582" s="6">
        <v>0.65844085299999999</v>
      </c>
      <c r="E582" s="8"/>
      <c r="F582" s="25">
        <f t="shared" si="185"/>
        <v>-610.23362352672234</v>
      </c>
      <c r="G582" s="25">
        <f t="shared" si="186"/>
        <v>-609.46026105004114</v>
      </c>
      <c r="H582" s="26">
        <f t="shared" ref="H582:H645" si="188">AVERAGEIFS(VADM,KyrBP,"&gt;"&amp;F582,KyrBP,"&lt;="&amp;F583)</f>
        <v>0.90817632700000006</v>
      </c>
      <c r="I582" s="26">
        <f t="shared" si="179"/>
        <v>0.91307272666666661</v>
      </c>
      <c r="J582" s="29">
        <f t="shared" si="182"/>
        <v>0.99905787400000001</v>
      </c>
      <c r="K582" s="29">
        <f t="shared" si="180"/>
        <v>8.59851473333334E-2</v>
      </c>
      <c r="L582" s="58">
        <f t="shared" si="181"/>
        <v>9.0881546999999951E-2</v>
      </c>
      <c r="M582" s="23"/>
      <c r="N582" s="40">
        <f t="shared" si="183"/>
        <v>0.96061086416309927</v>
      </c>
      <c r="O582" s="40">
        <f t="shared" si="187"/>
        <v>-5.5629999999999997</v>
      </c>
      <c r="P582" s="44"/>
      <c r="Q582" s="40"/>
      <c r="R582" s="23"/>
    </row>
    <row r="583" spans="1:18" ht="15">
      <c r="A583" s="7">
        <v>919000</v>
      </c>
      <c r="B583" s="7">
        <f t="shared" si="184"/>
        <v>-919</v>
      </c>
      <c r="C583" s="6">
        <v>0.90327017300000001</v>
      </c>
      <c r="E583" s="8"/>
      <c r="F583" s="25">
        <f t="shared" si="185"/>
        <v>-608.68689857336028</v>
      </c>
      <c r="G583" s="25">
        <f t="shared" si="186"/>
        <v>-607.91353609667908</v>
      </c>
      <c r="H583" s="26">
        <f t="shared" si="188"/>
        <v>1.0335544800000001</v>
      </c>
      <c r="I583" s="26">
        <f t="shared" si="179"/>
        <v>1.033274169</v>
      </c>
      <c r="J583" s="29">
        <f t="shared" si="182"/>
        <v>1.0516787976666668</v>
      </c>
      <c r="K583" s="29">
        <f t="shared" si="180"/>
        <v>1.8404628666666811E-2</v>
      </c>
      <c r="L583" s="58">
        <f t="shared" si="181"/>
        <v>1.8124317666666778E-2</v>
      </c>
      <c r="M583" s="23"/>
      <c r="N583" s="40">
        <f t="shared" si="183"/>
        <v>0.55724183716025699</v>
      </c>
      <c r="O583" s="40">
        <f t="shared" si="187"/>
        <v>-5.5629999999999997</v>
      </c>
      <c r="P583" s="44"/>
      <c r="Q583" s="40"/>
      <c r="R583" s="23"/>
    </row>
    <row r="584" spans="1:18" ht="15">
      <c r="A584" s="7">
        <v>918000</v>
      </c>
      <c r="B584" s="7">
        <f t="shared" si="184"/>
        <v>-918</v>
      </c>
      <c r="C584" s="6">
        <v>0.79405813300000005</v>
      </c>
      <c r="E584" s="8"/>
      <c r="F584" s="25">
        <f t="shared" si="185"/>
        <v>-607.14017361999822</v>
      </c>
      <c r="G584" s="25">
        <f t="shared" si="186"/>
        <v>-606.36681114331702</v>
      </c>
      <c r="H584" s="26">
        <f t="shared" si="188"/>
        <v>1.1580916999999999</v>
      </c>
      <c r="I584" s="26">
        <f t="shared" ref="I584:I647" si="189">AVERAGE(H583:H585)</f>
        <v>1.2455210376666668</v>
      </c>
      <c r="J584" s="29">
        <f t="shared" si="182"/>
        <v>1.0914664732222221</v>
      </c>
      <c r="K584" s="29">
        <f t="shared" si="180"/>
        <v>-0.15405456444444465</v>
      </c>
      <c r="L584" s="58">
        <f t="shared" si="181"/>
        <v>-6.6625226777777824E-2</v>
      </c>
      <c r="M584" s="23"/>
      <c r="N584" s="40">
        <f t="shared" si="183"/>
        <v>-0.10686683850303796</v>
      </c>
      <c r="O584" s="40">
        <f t="shared" si="187"/>
        <v>-5.5629999999999997</v>
      </c>
      <c r="P584" s="44"/>
      <c r="Q584" s="40"/>
      <c r="R584" s="23"/>
    </row>
    <row r="585" spans="1:18" ht="15">
      <c r="A585" s="7">
        <v>917000</v>
      </c>
      <c r="B585" s="7">
        <f t="shared" si="184"/>
        <v>-917</v>
      </c>
      <c r="C585" s="6">
        <v>0.74853426700000003</v>
      </c>
      <c r="E585" s="8"/>
      <c r="F585" s="25">
        <f t="shared" si="185"/>
        <v>-605.59344866663616</v>
      </c>
      <c r="G585" s="25">
        <f t="shared" si="186"/>
        <v>-604.82008618995496</v>
      </c>
      <c r="H585" s="26">
        <f t="shared" si="188"/>
        <v>1.5449169330000001</v>
      </c>
      <c r="I585" s="26">
        <f t="shared" si="189"/>
        <v>1.3797459219999999</v>
      </c>
      <c r="J585" s="29">
        <f t="shared" si="182"/>
        <v>1.1179033206666669</v>
      </c>
      <c r="K585" s="29">
        <f t="shared" si="180"/>
        <v>-0.26184260133333304</v>
      </c>
      <c r="L585" s="58">
        <f t="shared" si="181"/>
        <v>-0.42701361233333324</v>
      </c>
      <c r="M585" s="23"/>
      <c r="N585" s="40">
        <f t="shared" si="183"/>
        <v>-0.72097133273818936</v>
      </c>
      <c r="O585" s="40">
        <f t="shared" si="187"/>
        <v>-5.5629999999999997</v>
      </c>
      <c r="P585" s="44"/>
      <c r="Q585" s="40"/>
      <c r="R585" s="23"/>
    </row>
    <row r="586" spans="1:18" ht="15">
      <c r="A586" s="7">
        <v>916000</v>
      </c>
      <c r="B586" s="7">
        <f t="shared" si="184"/>
        <v>-916</v>
      </c>
      <c r="C586" s="6">
        <v>0.802001827</v>
      </c>
      <c r="E586" s="8"/>
      <c r="F586" s="25">
        <f t="shared" si="185"/>
        <v>-604.0467237132741</v>
      </c>
      <c r="G586" s="25">
        <f t="shared" si="186"/>
        <v>-603.2733612365929</v>
      </c>
      <c r="H586" s="26">
        <f t="shared" si="188"/>
        <v>1.4362291330000001</v>
      </c>
      <c r="I586" s="26">
        <f t="shared" si="189"/>
        <v>1.3864288863333334</v>
      </c>
      <c r="J586" s="29">
        <f t="shared" si="182"/>
        <v>1.1317744362222222</v>
      </c>
      <c r="K586" s="29">
        <f t="shared" si="180"/>
        <v>-0.25465445011111121</v>
      </c>
      <c r="L586" s="58">
        <f t="shared" si="181"/>
        <v>-0.30445469677777792</v>
      </c>
      <c r="M586" s="23"/>
      <c r="N586" s="40">
        <f t="shared" si="183"/>
        <v>-0.99772532768126687</v>
      </c>
      <c r="O586" s="40">
        <f t="shared" si="187"/>
        <v>-5.5629999999999997</v>
      </c>
      <c r="P586" s="44"/>
      <c r="Q586" s="40"/>
      <c r="R586" s="23"/>
    </row>
    <row r="587" spans="1:18" ht="15">
      <c r="A587" s="7">
        <v>915000</v>
      </c>
      <c r="B587" s="7">
        <f t="shared" si="184"/>
        <v>-915</v>
      </c>
      <c r="C587" s="6">
        <v>0.85678314700000002</v>
      </c>
      <c r="E587" s="8"/>
      <c r="F587" s="25">
        <f t="shared" si="185"/>
        <v>-602.49999875991205</v>
      </c>
      <c r="G587" s="25">
        <f t="shared" si="186"/>
        <v>-601.72663628323085</v>
      </c>
      <c r="H587" s="26">
        <f t="shared" si="188"/>
        <v>1.1781405930000002</v>
      </c>
      <c r="I587" s="26">
        <f t="shared" si="189"/>
        <v>1.2194523886666668</v>
      </c>
      <c r="J587" s="29">
        <f t="shared" si="182"/>
        <v>1.117362631</v>
      </c>
      <c r="K587" s="29">
        <f t="shared" ref="K587:K650" si="190">J587-I587</f>
        <v>-0.10208975766666684</v>
      </c>
      <c r="L587" s="58">
        <f t="shared" ref="L587:L650" si="191">J587-H587</f>
        <v>-6.0777962000000185E-2</v>
      </c>
      <c r="M587" s="23"/>
      <c r="N587" s="40">
        <f t="shared" si="183"/>
        <v>-0.80763255332042183</v>
      </c>
      <c r="O587" s="40">
        <f t="shared" si="187"/>
        <v>-5.5629999999999997</v>
      </c>
      <c r="P587" s="44"/>
      <c r="Q587" s="40"/>
      <c r="R587" s="23"/>
    </row>
    <row r="588" spans="1:18" ht="15">
      <c r="A588" s="7">
        <v>914000</v>
      </c>
      <c r="B588" s="7">
        <f t="shared" si="184"/>
        <v>-914</v>
      </c>
      <c r="C588" s="6">
        <v>0.96702765300000004</v>
      </c>
      <c r="E588" s="8"/>
      <c r="F588" s="25">
        <f t="shared" si="185"/>
        <v>-600.95327380654999</v>
      </c>
      <c r="G588" s="25">
        <f t="shared" si="186"/>
        <v>-600.17991132986879</v>
      </c>
      <c r="H588" s="26">
        <f t="shared" si="188"/>
        <v>1.04398744</v>
      </c>
      <c r="I588" s="26">
        <f t="shared" si="189"/>
        <v>1.0608913133333333</v>
      </c>
      <c r="J588" s="29">
        <f t="shared" si="182"/>
        <v>1.076267428</v>
      </c>
      <c r="K588" s="29">
        <f t="shared" si="190"/>
        <v>1.5376114666666663E-2</v>
      </c>
      <c r="L588" s="58">
        <f t="shared" si="191"/>
        <v>3.2279987999999982E-2</v>
      </c>
      <c r="M588" s="23"/>
      <c r="N588" s="40">
        <f t="shared" si="183"/>
        <v>-0.23963953142489525</v>
      </c>
      <c r="O588" s="40">
        <f t="shared" si="187"/>
        <v>-5.5629999999999997</v>
      </c>
      <c r="P588" s="44"/>
      <c r="Q588" s="40"/>
      <c r="R588" s="23"/>
    </row>
    <row r="589" spans="1:18" ht="15">
      <c r="A589" s="7">
        <v>913000</v>
      </c>
      <c r="B589" s="7">
        <f t="shared" si="184"/>
        <v>-913</v>
      </c>
      <c r="C589" s="6">
        <v>1.1419494130000001</v>
      </c>
      <c r="E589" s="8"/>
      <c r="F589" s="25">
        <f t="shared" si="185"/>
        <v>-599.40654885318793</v>
      </c>
      <c r="G589" s="25">
        <f t="shared" si="186"/>
        <v>-598.63318637650673</v>
      </c>
      <c r="H589" s="26">
        <f t="shared" si="188"/>
        <v>0.96054590699999998</v>
      </c>
      <c r="I589" s="26">
        <f t="shared" si="189"/>
        <v>0.97562025333333324</v>
      </c>
      <c r="J589" s="29">
        <f t="shared" si="182"/>
        <v>1.0085478294999999</v>
      </c>
      <c r="K589" s="29">
        <f t="shared" si="190"/>
        <v>3.2927576166666639E-2</v>
      </c>
      <c r="L589" s="58">
        <f t="shared" si="191"/>
        <v>4.8001922499999905E-2</v>
      </c>
      <c r="M589" s="23"/>
      <c r="N589" s="40">
        <f t="shared" si="183"/>
        <v>0.4404834905210302</v>
      </c>
      <c r="O589" s="40">
        <f t="shared" si="187"/>
        <v>-5.5629999999999997</v>
      </c>
      <c r="P589" s="44"/>
      <c r="Q589" s="40"/>
      <c r="R589" s="23"/>
    </row>
    <row r="590" spans="1:18" ht="15">
      <c r="A590" s="7">
        <v>912000</v>
      </c>
      <c r="B590" s="7">
        <f t="shared" si="184"/>
        <v>-912</v>
      </c>
      <c r="C590" s="6">
        <v>1.0960738269999999</v>
      </c>
      <c r="E590" s="8"/>
      <c r="F590" s="25">
        <f t="shared" si="185"/>
        <v>-597.85982389982587</v>
      </c>
      <c r="G590" s="25">
        <f t="shared" si="186"/>
        <v>-597.08646142314467</v>
      </c>
      <c r="H590" s="26">
        <f t="shared" si="188"/>
        <v>0.92232741299999998</v>
      </c>
      <c r="I590" s="26">
        <f t="shared" si="189"/>
        <v>0.8871144666666666</v>
      </c>
      <c r="J590" s="29">
        <f t="shared" si="182"/>
        <v>0.90911731249999994</v>
      </c>
      <c r="K590" s="29">
        <f t="shared" si="190"/>
        <v>2.200284583333334E-2</v>
      </c>
      <c r="L590" s="58">
        <f t="shared" si="191"/>
        <v>-1.3210100500000044E-2</v>
      </c>
      <c r="M590" s="23"/>
      <c r="N590" s="40">
        <f t="shared" si="183"/>
        <v>0.91449939182347617</v>
      </c>
      <c r="O590" s="40">
        <f t="shared" si="187"/>
        <v>-5.5629999999999997</v>
      </c>
      <c r="P590" s="44"/>
      <c r="Q590" s="40"/>
      <c r="R590" s="23"/>
    </row>
    <row r="591" spans="1:18" ht="15">
      <c r="A591" s="7">
        <v>911000</v>
      </c>
      <c r="B591" s="7">
        <f t="shared" si="184"/>
        <v>-911</v>
      </c>
      <c r="C591" s="6">
        <v>1.2266363069999999</v>
      </c>
      <c r="E591" s="8"/>
      <c r="F591" s="25">
        <f t="shared" si="185"/>
        <v>-596.31309894646381</v>
      </c>
      <c r="G591" s="25">
        <f t="shared" si="186"/>
        <v>-595.53973646978261</v>
      </c>
      <c r="H591" s="26">
        <f t="shared" si="188"/>
        <v>0.77847007999999995</v>
      </c>
      <c r="I591" s="26">
        <f t="shared" si="189"/>
        <v>0.78816504866666681</v>
      </c>
      <c r="J591" s="29">
        <f t="shared" si="182"/>
        <v>0.79810041627777772</v>
      </c>
      <c r="K591" s="29">
        <f t="shared" si="190"/>
        <v>9.9353676111109124E-3</v>
      </c>
      <c r="L591" s="58">
        <f t="shared" si="191"/>
        <v>1.9630336277777771E-2</v>
      </c>
      <c r="M591" s="23"/>
      <c r="N591" s="40">
        <f t="shared" si="183"/>
        <v>0.9606108641630895</v>
      </c>
      <c r="O591" s="40">
        <f t="shared" si="187"/>
        <v>-5.5629999999999997</v>
      </c>
      <c r="P591" s="44"/>
      <c r="Q591" s="40"/>
      <c r="R591" s="23"/>
    </row>
    <row r="592" spans="1:18" ht="15">
      <c r="A592" s="7">
        <v>910000</v>
      </c>
      <c r="B592" s="7">
        <f t="shared" si="184"/>
        <v>-910</v>
      </c>
      <c r="C592" s="6">
        <v>1.2467878530000001</v>
      </c>
      <c r="E592" s="8"/>
      <c r="F592" s="25">
        <f t="shared" si="185"/>
        <v>-594.76637399310175</v>
      </c>
      <c r="G592" s="25">
        <f t="shared" si="186"/>
        <v>-593.99301151642055</v>
      </c>
      <c r="H592" s="26">
        <f t="shared" si="188"/>
        <v>0.66369765300000005</v>
      </c>
      <c r="I592" s="26">
        <f t="shared" si="189"/>
        <v>0.66359434883333335</v>
      </c>
      <c r="J592" s="29">
        <f t="shared" si="182"/>
        <v>0.73061394294444448</v>
      </c>
      <c r="K592" s="29">
        <f t="shared" si="190"/>
        <v>6.7019594111111136E-2</v>
      </c>
      <c r="L592" s="58">
        <f t="shared" si="191"/>
        <v>6.6916289944444429E-2</v>
      </c>
      <c r="M592" s="23"/>
      <c r="N592" s="40">
        <f t="shared" si="183"/>
        <v>0.5572418371601805</v>
      </c>
      <c r="O592" s="40">
        <f t="shared" si="187"/>
        <v>-5.5629999999999997</v>
      </c>
      <c r="P592" s="44"/>
      <c r="Q592" s="40"/>
      <c r="R592" s="23"/>
    </row>
    <row r="593" spans="1:18" ht="15">
      <c r="A593" s="7">
        <v>909000</v>
      </c>
      <c r="B593" s="7">
        <f t="shared" si="184"/>
        <v>-909</v>
      </c>
      <c r="C593" s="6">
        <v>1.2580470130000001</v>
      </c>
      <c r="E593" s="8"/>
      <c r="F593" s="25">
        <f t="shared" si="185"/>
        <v>-593.21964903973969</v>
      </c>
      <c r="G593" s="25">
        <f t="shared" si="186"/>
        <v>-592.44628656305849</v>
      </c>
      <c r="H593" s="26">
        <f t="shared" si="188"/>
        <v>0.54861531350000003</v>
      </c>
      <c r="I593" s="26">
        <f t="shared" si="189"/>
        <v>0.62078508216666661</v>
      </c>
      <c r="J593" s="29">
        <f t="shared" si="182"/>
        <v>0.69552926588888886</v>
      </c>
      <c r="K593" s="29">
        <f t="shared" si="190"/>
        <v>7.4744183722222246E-2</v>
      </c>
      <c r="L593" s="58">
        <f t="shared" si="191"/>
        <v>0.14691395238888882</v>
      </c>
      <c r="M593" s="23"/>
      <c r="N593" s="40">
        <f t="shared" si="183"/>
        <v>-0.10686683850312957</v>
      </c>
      <c r="O593" s="40">
        <f t="shared" si="187"/>
        <v>-5.5629999999999997</v>
      </c>
      <c r="P593" s="44"/>
      <c r="Q593" s="40"/>
      <c r="R593" s="23"/>
    </row>
    <row r="594" spans="1:18" ht="15">
      <c r="A594" s="7">
        <v>908000</v>
      </c>
      <c r="B594" s="7">
        <f t="shared" si="184"/>
        <v>-908</v>
      </c>
      <c r="C594" s="6">
        <v>1.29009624</v>
      </c>
      <c r="E594" s="8"/>
      <c r="F594" s="25">
        <f t="shared" si="185"/>
        <v>-591.67292408637763</v>
      </c>
      <c r="G594" s="25">
        <f t="shared" si="186"/>
        <v>-590.89956160969643</v>
      </c>
      <c r="H594" s="26">
        <f t="shared" si="188"/>
        <v>0.65004227999999997</v>
      </c>
      <c r="I594" s="26">
        <f t="shared" si="189"/>
        <v>0.54524488683333339</v>
      </c>
      <c r="J594" s="29">
        <f t="shared" ref="J594:J657" si="192">AVERAGE(H590:H598)</f>
        <v>0.67691278661111121</v>
      </c>
      <c r="K594" s="29">
        <f t="shared" si="190"/>
        <v>0.13166789977777782</v>
      </c>
      <c r="L594" s="58">
        <f t="shared" si="191"/>
        <v>2.6870506611111233E-2</v>
      </c>
      <c r="M594" s="23"/>
      <c r="N594" s="40">
        <f t="shared" si="183"/>
        <v>-0.72097133273821379</v>
      </c>
      <c r="O594" s="40">
        <f t="shared" si="187"/>
        <v>-5.5629999999999997</v>
      </c>
      <c r="P594" s="44"/>
      <c r="Q594" s="40"/>
      <c r="R594" s="23"/>
    </row>
    <row r="595" spans="1:18" ht="15">
      <c r="A595" s="7">
        <v>907000</v>
      </c>
      <c r="B595" s="7">
        <f t="shared" si="184"/>
        <v>-907</v>
      </c>
      <c r="C595" s="6">
        <v>1.5648949329999999</v>
      </c>
      <c r="E595" s="8"/>
      <c r="F595" s="25">
        <f t="shared" si="185"/>
        <v>-590.12619913301558</v>
      </c>
      <c r="G595" s="25">
        <f t="shared" si="186"/>
        <v>-589.35283665633438</v>
      </c>
      <c r="H595" s="26">
        <f t="shared" si="188"/>
        <v>0.43707706700000004</v>
      </c>
      <c r="I595" s="26">
        <f t="shared" si="189"/>
        <v>0.55262722666666664</v>
      </c>
      <c r="J595" s="29">
        <f t="shared" si="192"/>
        <v>0.6700130726111112</v>
      </c>
      <c r="K595" s="29">
        <f t="shared" si="190"/>
        <v>0.11738584594444457</v>
      </c>
      <c r="L595" s="58">
        <f t="shared" si="191"/>
        <v>0.23293600561111116</v>
      </c>
      <c r="M595" s="23"/>
      <c r="N595" s="40">
        <f t="shared" si="183"/>
        <v>-0.99772532768127309</v>
      </c>
      <c r="O595" s="40">
        <f t="shared" si="187"/>
        <v>-5.5629999999999997</v>
      </c>
      <c r="P595" s="44"/>
      <c r="Q595" s="40"/>
      <c r="R595" s="23"/>
    </row>
    <row r="596" spans="1:18" ht="15">
      <c r="A596" s="7">
        <v>906000</v>
      </c>
      <c r="B596" s="7">
        <f t="shared" si="184"/>
        <v>-906</v>
      </c>
      <c r="C596" s="6">
        <v>1.6639634670000001</v>
      </c>
      <c r="E596" s="8"/>
      <c r="F596" s="25">
        <f t="shared" si="185"/>
        <v>-588.57947417965352</v>
      </c>
      <c r="G596" s="25">
        <f t="shared" si="186"/>
        <v>-587.80611170297232</v>
      </c>
      <c r="H596" s="26">
        <f t="shared" si="188"/>
        <v>0.57076233300000001</v>
      </c>
      <c r="I596" s="26">
        <f t="shared" si="189"/>
        <v>0.57868824883333325</v>
      </c>
      <c r="J596" s="29">
        <f t="shared" si="192"/>
        <v>0.69051343183333325</v>
      </c>
      <c r="K596" s="29">
        <f t="shared" si="190"/>
        <v>0.11182518299999999</v>
      </c>
      <c r="L596" s="58">
        <f t="shared" si="191"/>
        <v>0.11975109883333324</v>
      </c>
      <c r="M596" s="23"/>
      <c r="N596" s="40">
        <f t="shared" si="183"/>
        <v>-0.80763255332036743</v>
      </c>
      <c r="O596" s="40">
        <f t="shared" si="187"/>
        <v>-5.5629999999999997</v>
      </c>
      <c r="P596" s="44"/>
      <c r="Q596" s="40"/>
      <c r="R596" s="23"/>
    </row>
    <row r="597" spans="1:18" ht="15">
      <c r="A597" s="7">
        <v>905000</v>
      </c>
      <c r="B597" s="7">
        <f t="shared" si="184"/>
        <v>-905</v>
      </c>
      <c r="C597" s="6">
        <v>1.495410533</v>
      </c>
      <c r="E597" s="8"/>
      <c r="F597" s="25">
        <f t="shared" si="185"/>
        <v>-587.03274922629146</v>
      </c>
      <c r="G597" s="25">
        <f t="shared" si="186"/>
        <v>-586.25938674961026</v>
      </c>
      <c r="H597" s="26">
        <f t="shared" si="188"/>
        <v>0.72822534650000004</v>
      </c>
      <c r="I597" s="26">
        <f t="shared" si="189"/>
        <v>0.69732842433333342</v>
      </c>
      <c r="J597" s="29">
        <f t="shared" si="192"/>
        <v>0.73438311783333332</v>
      </c>
      <c r="K597" s="29">
        <f t="shared" si="190"/>
        <v>3.7054693499999902E-2</v>
      </c>
      <c r="L597" s="58">
        <f t="shared" si="191"/>
        <v>6.157771333333284E-3</v>
      </c>
      <c r="M597" s="23"/>
      <c r="N597" s="40">
        <f t="shared" si="183"/>
        <v>-0.239639531424861</v>
      </c>
      <c r="O597" s="40">
        <f t="shared" si="187"/>
        <v>-5.5629999999999997</v>
      </c>
      <c r="P597" s="44"/>
      <c r="Q597" s="40"/>
      <c r="R597" s="23"/>
    </row>
    <row r="598" spans="1:18" ht="15">
      <c r="A598" s="7">
        <v>904000</v>
      </c>
      <c r="B598" s="7">
        <f t="shared" si="184"/>
        <v>-904</v>
      </c>
      <c r="C598" s="6">
        <v>1.3484666670000001</v>
      </c>
      <c r="E598" s="8"/>
      <c r="F598" s="25">
        <f t="shared" si="185"/>
        <v>-585.4860242729294</v>
      </c>
      <c r="G598" s="25">
        <f t="shared" si="186"/>
        <v>-584.7126617962482</v>
      </c>
      <c r="H598" s="26">
        <f t="shared" si="188"/>
        <v>0.79299759349999999</v>
      </c>
      <c r="I598" s="26">
        <f t="shared" si="189"/>
        <v>0.7938176423333333</v>
      </c>
      <c r="J598" s="29">
        <f t="shared" si="192"/>
        <v>0.8025598378333334</v>
      </c>
      <c r="K598" s="29">
        <f t="shared" si="190"/>
        <v>8.742195500000105E-3</v>
      </c>
      <c r="L598" s="58">
        <f t="shared" si="191"/>
        <v>9.5622443333334139E-3</v>
      </c>
      <c r="M598" s="23"/>
      <c r="N598" s="40">
        <f t="shared" si="183"/>
        <v>0.44048349052111291</v>
      </c>
      <c r="O598" s="40">
        <f t="shared" si="187"/>
        <v>-5.5629999999999997</v>
      </c>
      <c r="P598" s="44"/>
      <c r="Q598" s="40"/>
      <c r="R598" s="23"/>
    </row>
    <row r="599" spans="1:18" ht="15">
      <c r="A599" s="7">
        <v>903000</v>
      </c>
      <c r="B599" s="7">
        <f t="shared" si="184"/>
        <v>-903</v>
      </c>
      <c r="C599" s="6">
        <v>1.1344543730000001</v>
      </c>
      <c r="E599" s="8"/>
      <c r="F599" s="25">
        <f t="shared" si="185"/>
        <v>-583.93929931956734</v>
      </c>
      <c r="G599" s="25">
        <f t="shared" si="186"/>
        <v>-583.16593684288614</v>
      </c>
      <c r="H599" s="26">
        <f t="shared" si="188"/>
        <v>0.86022998699999997</v>
      </c>
      <c r="I599" s="26">
        <f t="shared" si="189"/>
        <v>0.87206696449999999</v>
      </c>
      <c r="J599" s="29">
        <f t="shared" si="192"/>
        <v>0.86886720672222217</v>
      </c>
      <c r="K599" s="29">
        <f t="shared" si="190"/>
        <v>-3.1997577777778119E-3</v>
      </c>
      <c r="L599" s="58">
        <f t="shared" si="191"/>
        <v>8.6372197222222002E-3</v>
      </c>
      <c r="M599" s="23"/>
      <c r="N599" s="40">
        <f t="shared" si="183"/>
        <v>0.91449939182351347</v>
      </c>
      <c r="O599" s="40">
        <f t="shared" si="187"/>
        <v>-5.5629999999999997</v>
      </c>
      <c r="P599" s="44"/>
      <c r="Q599" s="40"/>
      <c r="R599" s="23"/>
    </row>
    <row r="600" spans="1:18" ht="15">
      <c r="A600" s="7">
        <v>902000</v>
      </c>
      <c r="B600" s="7">
        <f t="shared" si="184"/>
        <v>-902</v>
      </c>
      <c r="C600" s="6">
        <v>1.1149926269999999</v>
      </c>
      <c r="E600" s="8"/>
      <c r="F600" s="25">
        <f t="shared" si="185"/>
        <v>-582.39257436620528</v>
      </c>
      <c r="G600" s="25">
        <f t="shared" si="186"/>
        <v>-581.61921188952408</v>
      </c>
      <c r="H600" s="26">
        <f t="shared" si="188"/>
        <v>0.962973313</v>
      </c>
      <c r="I600" s="26">
        <f t="shared" si="189"/>
        <v>0.96057604233333327</v>
      </c>
      <c r="J600" s="29">
        <f t="shared" si="192"/>
        <v>0.95411001555555564</v>
      </c>
      <c r="K600" s="29">
        <f t="shared" si="190"/>
        <v>-6.4660267777776337E-3</v>
      </c>
      <c r="L600" s="58">
        <f t="shared" si="191"/>
        <v>-8.8632974444443624E-3</v>
      </c>
      <c r="M600" s="23"/>
      <c r="N600" s="40">
        <f t="shared" si="183"/>
        <v>0.96061086416307973</v>
      </c>
      <c r="O600" s="40">
        <f t="shared" si="187"/>
        <v>-5.5629999999999997</v>
      </c>
      <c r="P600" s="44"/>
      <c r="Q600" s="40"/>
      <c r="R600" s="23"/>
    </row>
    <row r="601" spans="1:18" ht="15">
      <c r="A601" s="7">
        <v>901000</v>
      </c>
      <c r="B601" s="7">
        <f t="shared" si="184"/>
        <v>-901</v>
      </c>
      <c r="C601" s="6">
        <v>1.0233644529999999</v>
      </c>
      <c r="E601" s="8"/>
      <c r="F601" s="25">
        <f t="shared" si="185"/>
        <v>-580.84584941284322</v>
      </c>
      <c r="G601" s="25">
        <f t="shared" si="186"/>
        <v>-580.07248693616202</v>
      </c>
      <c r="H601" s="26">
        <f t="shared" si="188"/>
        <v>1.0585248270000001</v>
      </c>
      <c r="I601" s="26">
        <f t="shared" si="189"/>
        <v>1.0612346445</v>
      </c>
      <c r="J601" s="29">
        <f t="shared" si="192"/>
        <v>1.0187577341111111</v>
      </c>
      <c r="K601" s="29">
        <f t="shared" si="190"/>
        <v>-4.24769103888889E-2</v>
      </c>
      <c r="L601" s="58">
        <f t="shared" si="191"/>
        <v>-3.9767092888888911E-2</v>
      </c>
      <c r="M601" s="23"/>
      <c r="N601" s="40">
        <f t="shared" si="183"/>
        <v>0.55724183716015119</v>
      </c>
      <c r="O601" s="40">
        <f t="shared" si="187"/>
        <v>-5.5629999999999997</v>
      </c>
      <c r="P601" s="44"/>
      <c r="Q601" s="40"/>
      <c r="R601" s="23"/>
    </row>
    <row r="602" spans="1:18" ht="15">
      <c r="A602" s="7">
        <v>900000</v>
      </c>
      <c r="B602" s="7">
        <f t="shared" si="184"/>
        <v>-900</v>
      </c>
      <c r="C602" s="6">
        <v>1.072562067</v>
      </c>
      <c r="E602" s="8"/>
      <c r="F602" s="25">
        <f t="shared" si="185"/>
        <v>-579.29912445948116</v>
      </c>
      <c r="G602" s="25">
        <f t="shared" si="186"/>
        <v>-578.52576198279996</v>
      </c>
      <c r="H602" s="26">
        <f t="shared" si="188"/>
        <v>1.1622057935000001</v>
      </c>
      <c r="I602" s="26">
        <f t="shared" si="189"/>
        <v>1.1558464068333334</v>
      </c>
      <c r="J602" s="29">
        <f t="shared" si="192"/>
        <v>1.0946740089444442</v>
      </c>
      <c r="K602" s="29">
        <f t="shared" si="190"/>
        <v>-6.1172397888889174E-2</v>
      </c>
      <c r="L602" s="58">
        <f t="shared" si="191"/>
        <v>-6.7531784555555863E-2</v>
      </c>
      <c r="M602" s="23"/>
      <c r="N602" s="40">
        <f t="shared" si="183"/>
        <v>-0.10686683850316464</v>
      </c>
      <c r="O602" s="40">
        <f t="shared" si="187"/>
        <v>-5.5629999999999997</v>
      </c>
      <c r="P602" s="44"/>
      <c r="Q602" s="40"/>
      <c r="R602" s="23"/>
    </row>
    <row r="603" spans="1:18" ht="15">
      <c r="A603" s="7">
        <v>899000</v>
      </c>
      <c r="B603" s="7">
        <f t="shared" si="184"/>
        <v>-899</v>
      </c>
      <c r="C603" s="6">
        <v>1.0818544800000001</v>
      </c>
      <c r="E603" s="8"/>
      <c r="F603" s="25">
        <f t="shared" si="185"/>
        <v>-577.7523995061191</v>
      </c>
      <c r="G603" s="25">
        <f t="shared" si="186"/>
        <v>-576.9790370294379</v>
      </c>
      <c r="H603" s="26">
        <f t="shared" si="188"/>
        <v>1.2468086</v>
      </c>
      <c r="I603" s="26">
        <f t="shared" si="189"/>
        <v>1.2044255799999999</v>
      </c>
      <c r="J603" s="29">
        <f t="shared" si="192"/>
        <v>1.1826260244444446</v>
      </c>
      <c r="K603" s="29">
        <f t="shared" si="190"/>
        <v>-2.1799555555555239E-2</v>
      </c>
      <c r="L603" s="58">
        <f t="shared" si="191"/>
        <v>-6.4182575555555399E-2</v>
      </c>
      <c r="M603" s="23"/>
      <c r="N603" s="40">
        <f t="shared" si="183"/>
        <v>-0.72097133273823832</v>
      </c>
      <c r="O603" s="40">
        <f t="shared" si="187"/>
        <v>-5.5629999999999997</v>
      </c>
      <c r="P603" s="44"/>
      <c r="Q603" s="40"/>
      <c r="R603" s="23"/>
    </row>
    <row r="604" spans="1:18" ht="15">
      <c r="A604" s="7">
        <v>898000</v>
      </c>
      <c r="B604" s="7">
        <f t="shared" si="184"/>
        <v>-898</v>
      </c>
      <c r="C604" s="6">
        <v>1.068950627</v>
      </c>
      <c r="E604" s="8"/>
      <c r="F604" s="25">
        <f t="shared" si="185"/>
        <v>-576.20567455275705</v>
      </c>
      <c r="G604" s="25">
        <f t="shared" si="186"/>
        <v>-575.43231207607585</v>
      </c>
      <c r="H604" s="26">
        <f t="shared" si="188"/>
        <v>1.2042623465</v>
      </c>
      <c r="I604" s="26">
        <f t="shared" si="189"/>
        <v>1.2012209154999998</v>
      </c>
      <c r="J604" s="29">
        <f t="shared" si="192"/>
        <v>1.2656050110555557</v>
      </c>
      <c r="K604" s="29">
        <f t="shared" si="190"/>
        <v>6.4384095555555909E-2</v>
      </c>
      <c r="L604" s="58">
        <f t="shared" si="191"/>
        <v>6.1342664555555704E-2</v>
      </c>
      <c r="M604" s="23"/>
      <c r="N604" s="40">
        <f t="shared" si="183"/>
        <v>-0.99772532768127542</v>
      </c>
      <c r="O604" s="40">
        <f t="shared" si="187"/>
        <v>-5.5629999999999997</v>
      </c>
      <c r="P604" s="44"/>
      <c r="Q604" s="40"/>
      <c r="R604" s="23"/>
    </row>
    <row r="605" spans="1:18" ht="15">
      <c r="A605" s="7">
        <v>897000</v>
      </c>
      <c r="B605" s="7">
        <f t="shared" si="184"/>
        <v>-897</v>
      </c>
      <c r="C605" s="6">
        <v>0.85159469300000001</v>
      </c>
      <c r="E605" s="8"/>
      <c r="F605" s="25">
        <f t="shared" si="185"/>
        <v>-574.65894959939499</v>
      </c>
      <c r="G605" s="25">
        <f t="shared" si="186"/>
        <v>-573.88558712271379</v>
      </c>
      <c r="H605" s="26">
        <f t="shared" si="188"/>
        <v>1.1525917999999999</v>
      </c>
      <c r="I605" s="26">
        <f t="shared" si="189"/>
        <v>1.2561086555000001</v>
      </c>
      <c r="J605" s="29">
        <f t="shared" si="192"/>
        <v>1.3111634896111111</v>
      </c>
      <c r="K605" s="29">
        <f t="shared" si="190"/>
        <v>5.5054834111111006E-2</v>
      </c>
      <c r="L605" s="58">
        <f t="shared" si="191"/>
        <v>0.15857168961111112</v>
      </c>
      <c r="M605" s="23"/>
      <c r="N605" s="40">
        <f t="shared" si="183"/>
        <v>-0.80763255332034667</v>
      </c>
      <c r="O605" s="40">
        <f t="shared" si="187"/>
        <v>-5.5629999999999997</v>
      </c>
      <c r="P605" s="44"/>
      <c r="Q605" s="40"/>
      <c r="R605" s="23"/>
    </row>
    <row r="606" spans="1:18" ht="15">
      <c r="A606" s="7">
        <v>896000</v>
      </c>
      <c r="B606" s="7">
        <f t="shared" si="184"/>
        <v>-896</v>
      </c>
      <c r="C606" s="6">
        <v>0.72150817300000003</v>
      </c>
      <c r="E606" s="8"/>
      <c r="F606" s="25">
        <f t="shared" si="185"/>
        <v>-573.11222464603293</v>
      </c>
      <c r="G606" s="25">
        <f t="shared" si="186"/>
        <v>-572.33886216935173</v>
      </c>
      <c r="H606" s="26">
        <f t="shared" si="188"/>
        <v>1.41147182</v>
      </c>
      <c r="I606" s="26">
        <f t="shared" si="189"/>
        <v>1.3828764509999998</v>
      </c>
      <c r="J606" s="29">
        <f t="shared" si="192"/>
        <v>1.3324399413888888</v>
      </c>
      <c r="K606" s="29">
        <f t="shared" si="190"/>
        <v>-5.0436509611111013E-2</v>
      </c>
      <c r="L606" s="58">
        <f t="shared" si="191"/>
        <v>-7.9031878611111273E-2</v>
      </c>
      <c r="M606" s="23"/>
      <c r="N606" s="40">
        <f t="shared" si="183"/>
        <v>-0.23963953142482675</v>
      </c>
      <c r="O606" s="40">
        <f t="shared" si="187"/>
        <v>-5.5629999999999997</v>
      </c>
      <c r="P606" s="44"/>
      <c r="Q606" s="40"/>
      <c r="R606" s="23"/>
    </row>
    <row r="607" spans="1:18" ht="15">
      <c r="A607" s="7">
        <v>895000</v>
      </c>
      <c r="B607" s="7">
        <f t="shared" si="184"/>
        <v>-895</v>
      </c>
      <c r="C607" s="6">
        <v>0.80633129299999995</v>
      </c>
      <c r="E607" s="8"/>
      <c r="F607" s="25">
        <f t="shared" si="185"/>
        <v>-571.56549969267087</v>
      </c>
      <c r="G607" s="25">
        <f t="shared" si="186"/>
        <v>-570.79213721598967</v>
      </c>
      <c r="H607" s="26">
        <f t="shared" si="188"/>
        <v>1.584565733</v>
      </c>
      <c r="I607" s="26">
        <f t="shared" si="189"/>
        <v>1.5343594731666668</v>
      </c>
      <c r="J607" s="29">
        <f t="shared" si="192"/>
        <v>1.3275998924999999</v>
      </c>
      <c r="K607" s="29">
        <f t="shared" si="190"/>
        <v>-0.20675958066666689</v>
      </c>
      <c r="L607" s="58">
        <f t="shared" si="191"/>
        <v>-0.25696584050000015</v>
      </c>
      <c r="M607" s="23"/>
      <c r="N607" s="40">
        <f t="shared" si="183"/>
        <v>0.44048349052114461</v>
      </c>
      <c r="O607" s="40">
        <f t="shared" si="187"/>
        <v>-5.5629999999999997</v>
      </c>
      <c r="P607" s="44"/>
      <c r="Q607" s="40"/>
      <c r="R607" s="23"/>
    </row>
    <row r="608" spans="1:18" ht="15">
      <c r="A608" s="7">
        <v>894000</v>
      </c>
      <c r="B608" s="7">
        <f t="shared" si="184"/>
        <v>-894</v>
      </c>
      <c r="C608" s="6">
        <v>0.54238870699999997</v>
      </c>
      <c r="E608" s="8"/>
      <c r="F608" s="25">
        <f t="shared" si="185"/>
        <v>-570.01877473930881</v>
      </c>
      <c r="G608" s="25">
        <f t="shared" si="186"/>
        <v>-569.24541226262761</v>
      </c>
      <c r="H608" s="26">
        <f t="shared" si="188"/>
        <v>1.6070408665</v>
      </c>
      <c r="I608" s="26">
        <f t="shared" si="189"/>
        <v>1.5215354065</v>
      </c>
      <c r="J608" s="29">
        <f t="shared" si="192"/>
        <v>1.3130170525000002</v>
      </c>
      <c r="K608" s="29">
        <f t="shared" si="190"/>
        <v>-0.20851835399999974</v>
      </c>
      <c r="L608" s="58">
        <f t="shared" si="191"/>
        <v>-0.29402381399999977</v>
      </c>
      <c r="M608" s="23"/>
      <c r="N608" s="40">
        <f t="shared" si="183"/>
        <v>0.91449939182355078</v>
      </c>
      <c r="O608" s="40">
        <f t="shared" si="187"/>
        <v>-5.5629999999999997</v>
      </c>
      <c r="P608" s="44"/>
      <c r="Q608" s="40"/>
      <c r="R608" s="23"/>
    </row>
    <row r="609" spans="1:18" ht="15">
      <c r="A609" s="7">
        <v>893000</v>
      </c>
      <c r="B609" s="7">
        <f t="shared" si="184"/>
        <v>-893</v>
      </c>
      <c r="C609" s="6">
        <v>0.45745140000000001</v>
      </c>
      <c r="E609" s="8"/>
      <c r="F609" s="25">
        <f t="shared" si="185"/>
        <v>-568.47204978594675</v>
      </c>
      <c r="G609" s="25">
        <f t="shared" si="186"/>
        <v>-567.69868730926555</v>
      </c>
      <c r="H609" s="26">
        <f t="shared" si="188"/>
        <v>1.3729996199999999</v>
      </c>
      <c r="I609" s="26">
        <f t="shared" si="189"/>
        <v>1.4100177931666666</v>
      </c>
      <c r="J609" s="29">
        <f t="shared" si="192"/>
        <v>1.2862338599444445</v>
      </c>
      <c r="K609" s="29">
        <f t="shared" si="190"/>
        <v>-0.12378393322222214</v>
      </c>
      <c r="L609" s="58">
        <f t="shared" si="191"/>
        <v>-8.6765760055555363E-2</v>
      </c>
      <c r="M609" s="23"/>
      <c r="N609" s="40">
        <f t="shared" si="183"/>
        <v>0.96061086416305408</v>
      </c>
      <c r="O609" s="40">
        <f t="shared" si="187"/>
        <v>-5.5629999999999997</v>
      </c>
      <c r="P609" s="44"/>
      <c r="Q609" s="40"/>
      <c r="R609" s="23"/>
    </row>
    <row r="610" spans="1:18" ht="15">
      <c r="A610" s="7">
        <v>892000</v>
      </c>
      <c r="B610" s="7">
        <f t="shared" si="184"/>
        <v>-892</v>
      </c>
      <c r="C610" s="6">
        <v>0.45152645299999999</v>
      </c>
      <c r="E610" s="8"/>
      <c r="F610" s="25">
        <f t="shared" si="185"/>
        <v>-566.92532483258469</v>
      </c>
      <c r="G610" s="25">
        <f t="shared" si="186"/>
        <v>-566.15196235590349</v>
      </c>
      <c r="H610" s="26">
        <f t="shared" si="188"/>
        <v>1.2500128930000001</v>
      </c>
      <c r="I610" s="26">
        <f t="shared" si="189"/>
        <v>1.2472192888333333</v>
      </c>
      <c r="J610" s="29">
        <f t="shared" si="192"/>
        <v>1.2293099280555557</v>
      </c>
      <c r="K610" s="29">
        <f t="shared" si="190"/>
        <v>-1.7909360777777605E-2</v>
      </c>
      <c r="L610" s="58">
        <f t="shared" si="191"/>
        <v>-2.0702964944444346E-2</v>
      </c>
      <c r="M610" s="23"/>
      <c r="N610" s="40">
        <f t="shared" si="183"/>
        <v>0.55724183716012188</v>
      </c>
      <c r="O610" s="40">
        <f t="shared" si="187"/>
        <v>-5.5629999999999997</v>
      </c>
      <c r="P610" s="44"/>
      <c r="Q610" s="40"/>
      <c r="R610" s="23"/>
    </row>
    <row r="611" spans="1:18" ht="15">
      <c r="A611" s="7">
        <v>891000</v>
      </c>
      <c r="B611" s="7">
        <f t="shared" si="184"/>
        <v>-891</v>
      </c>
      <c r="C611" s="6">
        <v>0.43651185300000001</v>
      </c>
      <c r="E611" s="8"/>
      <c r="F611" s="25">
        <f t="shared" si="185"/>
        <v>-565.37859987922263</v>
      </c>
      <c r="G611" s="25">
        <f t="shared" si="186"/>
        <v>-564.60523740254143</v>
      </c>
      <c r="H611" s="26">
        <f t="shared" si="188"/>
        <v>1.1186453534999998</v>
      </c>
      <c r="I611" s="26">
        <f t="shared" si="189"/>
        <v>1.1614070955</v>
      </c>
      <c r="J611" s="29">
        <f t="shared" si="192"/>
        <v>1.1578844747222226</v>
      </c>
      <c r="K611" s="29">
        <f t="shared" si="190"/>
        <v>-3.5226207777774299E-3</v>
      </c>
      <c r="L611" s="58">
        <f t="shared" si="191"/>
        <v>3.9239121222222728E-2</v>
      </c>
      <c r="M611" s="23"/>
      <c r="N611" s="40">
        <f t="shared" si="183"/>
        <v>-0.10686683850325625</v>
      </c>
      <c r="O611" s="40">
        <f t="shared" si="187"/>
        <v>-5.5629999999999997</v>
      </c>
      <c r="P611" s="44"/>
      <c r="Q611" s="40"/>
      <c r="R611" s="23"/>
    </row>
    <row r="612" spans="1:18" ht="15">
      <c r="A612" s="7">
        <v>890000</v>
      </c>
      <c r="B612" s="7">
        <f t="shared" si="184"/>
        <v>-890</v>
      </c>
      <c r="C612" s="6">
        <v>0.34933617300000003</v>
      </c>
      <c r="E612" s="8"/>
      <c r="F612" s="25">
        <f t="shared" si="185"/>
        <v>-563.83187492586057</v>
      </c>
      <c r="G612" s="25">
        <f t="shared" si="186"/>
        <v>-563.05851244917937</v>
      </c>
      <c r="H612" s="26">
        <f t="shared" si="188"/>
        <v>1.1155630400000001</v>
      </c>
      <c r="I612" s="26">
        <f t="shared" si="189"/>
        <v>1.0658073356666666</v>
      </c>
      <c r="J612" s="29">
        <f t="shared" si="192"/>
        <v>1.0589510436111111</v>
      </c>
      <c r="K612" s="29">
        <f t="shared" si="190"/>
        <v>-6.8562920555554907E-3</v>
      </c>
      <c r="L612" s="58">
        <f t="shared" si="191"/>
        <v>-5.6611996388888919E-2</v>
      </c>
      <c r="M612" s="23"/>
      <c r="N612" s="40">
        <f t="shared" si="183"/>
        <v>-0.72097133273830216</v>
      </c>
      <c r="O612" s="40">
        <f t="shared" si="187"/>
        <v>-5.5629999999999997</v>
      </c>
      <c r="P612" s="44"/>
      <c r="Q612" s="40"/>
      <c r="R612" s="23"/>
    </row>
    <row r="613" spans="1:18" ht="15">
      <c r="A613" s="7">
        <v>889000</v>
      </c>
      <c r="B613" s="7">
        <f t="shared" si="184"/>
        <v>-889</v>
      </c>
      <c r="C613" s="6">
        <v>0.39108218700000003</v>
      </c>
      <c r="E613" s="8"/>
      <c r="F613" s="25">
        <f t="shared" si="185"/>
        <v>-562.28514997249852</v>
      </c>
      <c r="G613" s="25">
        <f t="shared" si="186"/>
        <v>-561.51178749581732</v>
      </c>
      <c r="H613" s="26">
        <f t="shared" si="188"/>
        <v>0.96321361350000001</v>
      </c>
      <c r="I613" s="26">
        <f t="shared" si="189"/>
        <v>0.90635102216666674</v>
      </c>
      <c r="J613" s="29">
        <f t="shared" si="192"/>
        <v>0.97234132733333334</v>
      </c>
      <c r="K613" s="29">
        <f t="shared" si="190"/>
        <v>6.5990305166666596E-2</v>
      </c>
      <c r="L613" s="58">
        <f t="shared" si="191"/>
        <v>9.1277138333333285E-3</v>
      </c>
      <c r="M613" s="23"/>
      <c r="N613" s="40">
        <f t="shared" si="183"/>
        <v>-0.99772532768127975</v>
      </c>
      <c r="O613" s="40">
        <f t="shared" si="187"/>
        <v>-5.5629999999999997</v>
      </c>
      <c r="P613" s="44"/>
      <c r="Q613" s="40"/>
      <c r="R613" s="23"/>
    </row>
    <row r="614" spans="1:18" ht="15">
      <c r="A614" s="7">
        <v>888000</v>
      </c>
      <c r="B614" s="7">
        <f t="shared" si="184"/>
        <v>-888</v>
      </c>
      <c r="C614" s="6">
        <v>0.32182872000000001</v>
      </c>
      <c r="E614" s="8"/>
      <c r="F614" s="25">
        <f t="shared" si="185"/>
        <v>-560.73842501913646</v>
      </c>
      <c r="G614" s="25">
        <f t="shared" si="186"/>
        <v>-559.96506254245526</v>
      </c>
      <c r="H614" s="26">
        <f t="shared" si="188"/>
        <v>0.64027641300000004</v>
      </c>
      <c r="I614" s="26">
        <f t="shared" si="189"/>
        <v>0.79071092216666672</v>
      </c>
      <c r="J614" s="29">
        <f t="shared" si="192"/>
        <v>0.91239877988888884</v>
      </c>
      <c r="K614" s="29">
        <f t="shared" si="190"/>
        <v>0.12168785772222213</v>
      </c>
      <c r="L614" s="58">
        <f t="shared" si="191"/>
        <v>0.2721223668888888</v>
      </c>
      <c r="M614" s="23"/>
      <c r="N614" s="40">
        <f t="shared" si="183"/>
        <v>-0.80763255332029238</v>
      </c>
      <c r="O614" s="40">
        <f t="shared" si="187"/>
        <v>-5.5629999999999997</v>
      </c>
      <c r="P614" s="44"/>
      <c r="Q614" s="40"/>
      <c r="R614" s="23"/>
    </row>
    <row r="615" spans="1:18" ht="15">
      <c r="A615" s="7">
        <v>887000</v>
      </c>
      <c r="B615" s="7">
        <f t="shared" si="184"/>
        <v>-887</v>
      </c>
      <c r="C615" s="6">
        <v>0.35556828000000001</v>
      </c>
      <c r="E615" s="8"/>
      <c r="F615" s="25">
        <f t="shared" si="185"/>
        <v>-559.1917000657744</v>
      </c>
      <c r="G615" s="25">
        <f t="shared" si="186"/>
        <v>-558.4183375890932</v>
      </c>
      <c r="H615" s="26">
        <f t="shared" si="188"/>
        <v>0.76864273999999999</v>
      </c>
      <c r="I615" s="26">
        <f t="shared" si="189"/>
        <v>0.70102800200000004</v>
      </c>
      <c r="J615" s="29">
        <f t="shared" si="192"/>
        <v>0.8740720577222223</v>
      </c>
      <c r="K615" s="29">
        <f t="shared" si="190"/>
        <v>0.17304405572222226</v>
      </c>
      <c r="L615" s="58">
        <f t="shared" si="191"/>
        <v>0.1054293177222223</v>
      </c>
      <c r="M615" s="23"/>
      <c r="N615" s="40">
        <f t="shared" si="183"/>
        <v>-0.23963953142473729</v>
      </c>
      <c r="O615" s="40">
        <f t="shared" si="187"/>
        <v>-5.5629999999999997</v>
      </c>
      <c r="P615" s="44"/>
      <c r="Q615" s="40"/>
      <c r="R615" s="23"/>
    </row>
    <row r="616" spans="1:18" ht="15">
      <c r="A616" s="7">
        <v>886000</v>
      </c>
      <c r="B616" s="7">
        <f t="shared" si="184"/>
        <v>-886</v>
      </c>
      <c r="C616" s="6">
        <v>0.40867625299999999</v>
      </c>
      <c r="E616" s="8"/>
      <c r="F616" s="25">
        <f t="shared" si="185"/>
        <v>-557.64497511241234</v>
      </c>
      <c r="G616" s="25">
        <f t="shared" si="186"/>
        <v>-556.87161263573114</v>
      </c>
      <c r="H616" s="26">
        <f t="shared" si="188"/>
        <v>0.69416485299999997</v>
      </c>
      <c r="I616" s="26">
        <f t="shared" si="189"/>
        <v>0.76345367100000006</v>
      </c>
      <c r="J616" s="29">
        <f t="shared" si="192"/>
        <v>0.8550615991666668</v>
      </c>
      <c r="K616" s="29">
        <f t="shared" si="190"/>
        <v>9.1607928166666741E-2</v>
      </c>
      <c r="L616" s="58">
        <f t="shared" si="191"/>
        <v>0.16089674616666683</v>
      </c>
      <c r="M616" s="23"/>
      <c r="N616" s="40">
        <f t="shared" si="183"/>
        <v>0.44048349052120178</v>
      </c>
      <c r="O616" s="40">
        <f t="shared" si="187"/>
        <v>-5.5629999999999997</v>
      </c>
      <c r="P616" s="44"/>
      <c r="Q616" s="40"/>
      <c r="R616" s="23"/>
    </row>
    <row r="617" spans="1:18" ht="15">
      <c r="A617" s="7">
        <v>885000</v>
      </c>
      <c r="B617" s="7">
        <f t="shared" si="184"/>
        <v>-885</v>
      </c>
      <c r="C617" s="6">
        <v>0.38226917300000002</v>
      </c>
      <c r="E617" s="8"/>
      <c r="F617" s="25">
        <f t="shared" si="185"/>
        <v>-556.09825015905028</v>
      </c>
      <c r="G617" s="25">
        <f t="shared" si="186"/>
        <v>-555.32488768236908</v>
      </c>
      <c r="H617" s="26">
        <f t="shared" si="188"/>
        <v>0.82755341999999998</v>
      </c>
      <c r="I617" s="26">
        <f t="shared" si="189"/>
        <v>0.78507832199999994</v>
      </c>
      <c r="J617" s="29">
        <f t="shared" si="192"/>
        <v>0.84008041105555564</v>
      </c>
      <c r="K617" s="29">
        <f t="shared" si="190"/>
        <v>5.5002089055555703E-2</v>
      </c>
      <c r="L617" s="58">
        <f t="shared" si="191"/>
        <v>1.2526991055555659E-2</v>
      </c>
      <c r="M617" s="23"/>
      <c r="N617" s="40">
        <f t="shared" si="183"/>
        <v>0.91449939182356499</v>
      </c>
      <c r="O617" s="40">
        <f t="shared" si="187"/>
        <v>-5.5629999999999997</v>
      </c>
      <c r="P617" s="44"/>
      <c r="Q617" s="40"/>
      <c r="R617" s="23"/>
    </row>
    <row r="618" spans="1:18" ht="15">
      <c r="A618" s="7">
        <v>884000</v>
      </c>
      <c r="B618" s="7">
        <f t="shared" si="184"/>
        <v>-884</v>
      </c>
      <c r="C618" s="6">
        <v>0.39869083999999999</v>
      </c>
      <c r="E618" s="8"/>
      <c r="F618" s="25">
        <f t="shared" si="185"/>
        <v>-554.55152520568822</v>
      </c>
      <c r="G618" s="25">
        <f t="shared" si="186"/>
        <v>-553.77816272900702</v>
      </c>
      <c r="H618" s="26">
        <f t="shared" si="188"/>
        <v>0.83351669299999998</v>
      </c>
      <c r="I618" s="26">
        <f t="shared" si="189"/>
        <v>0.8553808355000001</v>
      </c>
      <c r="J618" s="29">
        <f t="shared" si="192"/>
        <v>0.85449576288888884</v>
      </c>
      <c r="K618" s="29">
        <f t="shared" si="190"/>
        <v>-8.8507261111125946E-4</v>
      </c>
      <c r="L618" s="58">
        <f t="shared" si="191"/>
        <v>2.0979069888888868E-2</v>
      </c>
      <c r="M618" s="23"/>
      <c r="N618" s="40">
        <f t="shared" si="183"/>
        <v>0.96061086416304431</v>
      </c>
      <c r="O618" s="40">
        <f t="shared" si="187"/>
        <v>-5.5629999999999997</v>
      </c>
      <c r="P618" s="44"/>
      <c r="Q618" s="40"/>
      <c r="R618" s="23"/>
    </row>
    <row r="619" spans="1:18" ht="15">
      <c r="A619" s="7">
        <v>883000</v>
      </c>
      <c r="B619" s="7">
        <f t="shared" si="184"/>
        <v>-883</v>
      </c>
      <c r="C619" s="6">
        <v>0.48628606699999999</v>
      </c>
      <c r="E619" s="8"/>
      <c r="F619" s="25">
        <f t="shared" si="185"/>
        <v>-553.00480025232616</v>
      </c>
      <c r="G619" s="25">
        <f t="shared" si="186"/>
        <v>-552.23143777564496</v>
      </c>
      <c r="H619" s="26">
        <f t="shared" si="188"/>
        <v>0.90507239350000002</v>
      </c>
      <c r="I619" s="26">
        <f t="shared" si="189"/>
        <v>0.89538010433333337</v>
      </c>
      <c r="J619" s="29">
        <f t="shared" si="192"/>
        <v>0.85701746066666673</v>
      </c>
      <c r="K619" s="29">
        <f t="shared" si="190"/>
        <v>-3.836264366666664E-2</v>
      </c>
      <c r="L619" s="58">
        <f t="shared" si="191"/>
        <v>-4.8054932833333286E-2</v>
      </c>
      <c r="M619" s="23"/>
      <c r="N619" s="40">
        <f t="shared" si="183"/>
        <v>0.55724183716006903</v>
      </c>
      <c r="O619" s="40">
        <f t="shared" si="187"/>
        <v>-5.5629999999999997</v>
      </c>
      <c r="P619" s="44"/>
      <c r="Q619" s="40"/>
      <c r="R619" s="23"/>
    </row>
    <row r="620" spans="1:18" ht="15">
      <c r="A620" s="7">
        <v>882000</v>
      </c>
      <c r="B620" s="7">
        <f t="shared" si="184"/>
        <v>-882</v>
      </c>
      <c r="C620" s="6">
        <v>0.463037213</v>
      </c>
      <c r="E620" s="8"/>
      <c r="F620" s="25">
        <f t="shared" si="185"/>
        <v>-551.4580752989641</v>
      </c>
      <c r="G620" s="25">
        <f t="shared" si="186"/>
        <v>-550.6847128222829</v>
      </c>
      <c r="H620" s="26">
        <f t="shared" si="188"/>
        <v>0.94755122650000001</v>
      </c>
      <c r="I620" s="26">
        <f t="shared" si="189"/>
        <v>0.94445198900000005</v>
      </c>
      <c r="J620" s="29">
        <f t="shared" si="192"/>
        <v>0.83197222216666666</v>
      </c>
      <c r="K620" s="29">
        <f t="shared" si="190"/>
        <v>-0.11247976683333338</v>
      </c>
      <c r="L620" s="58">
        <f t="shared" si="191"/>
        <v>-0.11557900433333335</v>
      </c>
      <c r="M620" s="23"/>
      <c r="N620" s="40">
        <f t="shared" si="183"/>
        <v>-0.10686683850329132</v>
      </c>
      <c r="O620" s="40">
        <f t="shared" si="187"/>
        <v>-5.5629999999999997</v>
      </c>
      <c r="P620" s="44"/>
      <c r="Q620" s="40"/>
      <c r="R620" s="23"/>
    </row>
    <row r="621" spans="1:18" ht="15">
      <c r="A621" s="7">
        <v>881000</v>
      </c>
      <c r="B621" s="7">
        <f t="shared" si="184"/>
        <v>-881</v>
      </c>
      <c r="C621" s="6">
        <v>0.58051522700000002</v>
      </c>
      <c r="E621" s="8"/>
      <c r="F621" s="25">
        <f t="shared" si="185"/>
        <v>-549.91135034560205</v>
      </c>
      <c r="G621" s="25">
        <f t="shared" si="186"/>
        <v>-549.13798786892085</v>
      </c>
      <c r="H621" s="26">
        <f t="shared" si="188"/>
        <v>0.980732347</v>
      </c>
      <c r="I621" s="26">
        <f t="shared" si="189"/>
        <v>1.0070784511666666</v>
      </c>
      <c r="J621" s="29">
        <f t="shared" si="192"/>
        <v>0.80982461772222214</v>
      </c>
      <c r="K621" s="29">
        <f t="shared" si="190"/>
        <v>-0.19725383344444447</v>
      </c>
      <c r="L621" s="58">
        <f t="shared" si="191"/>
        <v>-0.17090772927777786</v>
      </c>
      <c r="M621" s="23"/>
      <c r="N621" s="40">
        <f t="shared" si="183"/>
        <v>-0.72097133273832659</v>
      </c>
      <c r="O621" s="40">
        <f t="shared" si="187"/>
        <v>-5.5629999999999997</v>
      </c>
      <c r="P621" s="44"/>
      <c r="Q621" s="40"/>
      <c r="R621" s="23"/>
    </row>
    <row r="622" spans="1:18" ht="15">
      <c r="A622" s="7">
        <v>880000</v>
      </c>
      <c r="B622" s="7">
        <f t="shared" si="184"/>
        <v>-880</v>
      </c>
      <c r="C622" s="6">
        <v>0.62865733300000004</v>
      </c>
      <c r="E622" s="8"/>
      <c r="F622" s="25">
        <f t="shared" si="185"/>
        <v>-548.36462539223999</v>
      </c>
      <c r="G622" s="25">
        <f t="shared" si="186"/>
        <v>-547.59126291555879</v>
      </c>
      <c r="H622" s="26">
        <f t="shared" si="188"/>
        <v>1.0929517799999999</v>
      </c>
      <c r="I622" s="26">
        <f t="shared" si="189"/>
        <v>0.91221860666666676</v>
      </c>
      <c r="J622" s="29">
        <f t="shared" si="192"/>
        <v>0.75077467694444455</v>
      </c>
      <c r="K622" s="29">
        <f t="shared" si="190"/>
        <v>-0.16144392972222221</v>
      </c>
      <c r="L622" s="58">
        <f t="shared" si="191"/>
        <v>-0.34217710305555538</v>
      </c>
      <c r="M622" s="23"/>
      <c r="N622" s="40">
        <f t="shared" si="183"/>
        <v>-0.99772532768128208</v>
      </c>
      <c r="O622" s="40">
        <f t="shared" si="187"/>
        <v>-5.5629999999999997</v>
      </c>
      <c r="P622" s="44"/>
      <c r="Q622" s="40"/>
      <c r="R622" s="23"/>
    </row>
    <row r="623" spans="1:18" ht="15">
      <c r="A623" s="7">
        <v>879000</v>
      </c>
      <c r="B623" s="7">
        <f t="shared" si="184"/>
        <v>-879</v>
      </c>
      <c r="C623" s="6">
        <v>0.57464861300000003</v>
      </c>
      <c r="E623" s="8"/>
      <c r="F623" s="25">
        <f t="shared" si="185"/>
        <v>-546.81790043887793</v>
      </c>
      <c r="G623" s="25">
        <f t="shared" si="186"/>
        <v>-546.04453796219673</v>
      </c>
      <c r="H623" s="26">
        <f t="shared" si="188"/>
        <v>0.66297169300000003</v>
      </c>
      <c r="I623" s="26">
        <f t="shared" si="189"/>
        <v>0.76638635549999989</v>
      </c>
      <c r="J623" s="29">
        <f t="shared" si="192"/>
        <v>0.70278641183333346</v>
      </c>
      <c r="K623" s="29">
        <f t="shared" si="190"/>
        <v>-6.3599943666666436E-2</v>
      </c>
      <c r="L623" s="58">
        <f t="shared" si="191"/>
        <v>3.9814718833333429E-2</v>
      </c>
      <c r="M623" s="23"/>
      <c r="N623" s="40">
        <f t="shared" si="183"/>
        <v>-0.80763255332025474</v>
      </c>
      <c r="O623" s="40">
        <f t="shared" si="187"/>
        <v>-5.5629999999999997</v>
      </c>
      <c r="P623" s="44"/>
      <c r="Q623" s="40"/>
      <c r="R623" s="23"/>
    </row>
    <row r="624" spans="1:18" ht="15">
      <c r="A624" s="7">
        <v>878000</v>
      </c>
      <c r="B624" s="7">
        <f t="shared" si="184"/>
        <v>-878</v>
      </c>
      <c r="C624" s="6">
        <v>0.596622227</v>
      </c>
      <c r="E624" s="8"/>
      <c r="F624" s="25">
        <f t="shared" si="185"/>
        <v>-545.27117548551587</v>
      </c>
      <c r="G624" s="25">
        <f t="shared" si="186"/>
        <v>-544.49781300883467</v>
      </c>
      <c r="H624" s="26">
        <f t="shared" si="188"/>
        <v>0.54323559349999995</v>
      </c>
      <c r="I624" s="26">
        <f t="shared" si="189"/>
        <v>0.56701456650000004</v>
      </c>
      <c r="J624" s="29">
        <f t="shared" si="192"/>
        <v>0.66620545183333335</v>
      </c>
      <c r="K624" s="29">
        <f t="shared" si="190"/>
        <v>9.9190885333333312E-2</v>
      </c>
      <c r="L624" s="58">
        <f t="shared" si="191"/>
        <v>0.1229698583333334</v>
      </c>
      <c r="M624" s="23"/>
      <c r="N624" s="40">
        <f t="shared" si="183"/>
        <v>-0.23963953142464786</v>
      </c>
      <c r="O624" s="40">
        <f t="shared" si="187"/>
        <v>-5.5629999999999997</v>
      </c>
      <c r="P624" s="44"/>
      <c r="Q624" s="40"/>
      <c r="R624" s="23"/>
    </row>
    <row r="625" spans="1:18" ht="15">
      <c r="A625" s="7">
        <v>877000</v>
      </c>
      <c r="B625" s="7">
        <f t="shared" si="184"/>
        <v>-877</v>
      </c>
      <c r="C625" s="6">
        <v>0.55853449300000002</v>
      </c>
      <c r="E625" s="8"/>
      <c r="F625" s="25">
        <f t="shared" si="185"/>
        <v>-543.72445053215381</v>
      </c>
      <c r="G625" s="25">
        <f t="shared" si="186"/>
        <v>-542.95108805547261</v>
      </c>
      <c r="H625" s="26">
        <f t="shared" si="188"/>
        <v>0.49483641299999997</v>
      </c>
      <c r="I625" s="26">
        <f t="shared" si="189"/>
        <v>0.44472531983333335</v>
      </c>
      <c r="J625" s="29">
        <f t="shared" si="192"/>
        <v>0.61586940072222218</v>
      </c>
      <c r="K625" s="29">
        <f t="shared" si="190"/>
        <v>0.17114408088888883</v>
      </c>
      <c r="L625" s="58">
        <f t="shared" si="191"/>
        <v>0.12103298772222221</v>
      </c>
      <c r="M625" s="23"/>
      <c r="N625" s="40">
        <f t="shared" si="183"/>
        <v>0.44048349052125896</v>
      </c>
      <c r="O625" s="40">
        <f t="shared" si="187"/>
        <v>-5.5629999999999997</v>
      </c>
      <c r="P625" s="44"/>
      <c r="Q625" s="40"/>
      <c r="R625" s="23"/>
    </row>
    <row r="626" spans="1:18" ht="15">
      <c r="A626" s="7">
        <v>876000</v>
      </c>
      <c r="B626" s="7">
        <f t="shared" si="184"/>
        <v>-876</v>
      </c>
      <c r="C626" s="6">
        <v>0.47903246700000002</v>
      </c>
      <c r="E626" s="8"/>
      <c r="F626" s="25">
        <f t="shared" si="185"/>
        <v>-542.17772557879175</v>
      </c>
      <c r="G626" s="25">
        <f t="shared" si="186"/>
        <v>-541.40436310211055</v>
      </c>
      <c r="H626" s="26">
        <f t="shared" si="188"/>
        <v>0.29610395300000003</v>
      </c>
      <c r="I626" s="26">
        <f t="shared" si="189"/>
        <v>0.39752089100000004</v>
      </c>
      <c r="J626" s="29">
        <f t="shared" si="192"/>
        <v>0.57921321850000007</v>
      </c>
      <c r="K626" s="29">
        <f t="shared" si="190"/>
        <v>0.18169232750000003</v>
      </c>
      <c r="L626" s="58">
        <f t="shared" si="191"/>
        <v>0.28310926550000004</v>
      </c>
      <c r="M626" s="23"/>
      <c r="N626" s="40">
        <f t="shared" si="183"/>
        <v>0.91449939182359075</v>
      </c>
      <c r="O626" s="40">
        <f t="shared" si="187"/>
        <v>-5.5629999999999997</v>
      </c>
      <c r="P626" s="44"/>
      <c r="Q626" s="40"/>
      <c r="R626" s="23"/>
    </row>
    <row r="627" spans="1:18" ht="15">
      <c r="A627" s="7">
        <v>875000</v>
      </c>
      <c r="B627" s="7">
        <f t="shared" si="184"/>
        <v>-875</v>
      </c>
      <c r="C627" s="6">
        <v>0.55473054700000002</v>
      </c>
      <c r="E627" s="8"/>
      <c r="F627" s="25">
        <f t="shared" si="185"/>
        <v>-540.63100062542969</v>
      </c>
      <c r="G627" s="25">
        <f t="shared" si="186"/>
        <v>-539.85763814874849</v>
      </c>
      <c r="H627" s="26">
        <f t="shared" si="188"/>
        <v>0.40162230700000001</v>
      </c>
      <c r="I627" s="26">
        <f t="shared" si="189"/>
        <v>0.42452333783333335</v>
      </c>
      <c r="J627" s="29">
        <f t="shared" si="192"/>
        <v>0.53823076811111115</v>
      </c>
      <c r="K627" s="29">
        <f t="shared" si="190"/>
        <v>0.1137074302777778</v>
      </c>
      <c r="L627" s="58">
        <f t="shared" si="191"/>
        <v>0.13660846111111113</v>
      </c>
      <c r="M627" s="23"/>
      <c r="N627" s="40">
        <f t="shared" si="183"/>
        <v>0.96061086416301866</v>
      </c>
      <c r="O627" s="40">
        <f t="shared" si="187"/>
        <v>-5.5629999999999997</v>
      </c>
      <c r="P627" s="44"/>
      <c r="Q627" s="40"/>
      <c r="R627" s="23"/>
    </row>
    <row r="628" spans="1:18" ht="15">
      <c r="A628" s="7">
        <v>874000</v>
      </c>
      <c r="B628" s="7">
        <f t="shared" si="184"/>
        <v>-874</v>
      </c>
      <c r="C628" s="6">
        <v>0.66057081299999998</v>
      </c>
      <c r="E628" s="8"/>
      <c r="F628" s="25">
        <f t="shared" si="185"/>
        <v>-539.08427567206763</v>
      </c>
      <c r="G628" s="25">
        <f t="shared" si="186"/>
        <v>-538.31091319538643</v>
      </c>
      <c r="H628" s="26">
        <f t="shared" si="188"/>
        <v>0.57584375350000006</v>
      </c>
      <c r="I628" s="26">
        <f t="shared" si="189"/>
        <v>0.49066427566666665</v>
      </c>
      <c r="J628" s="29">
        <f t="shared" si="192"/>
        <v>0.52745210888888883</v>
      </c>
      <c r="K628" s="29">
        <f t="shared" si="190"/>
        <v>3.6787833222222177E-2</v>
      </c>
      <c r="L628" s="58">
        <f t="shared" si="191"/>
        <v>-4.8391644611111229E-2</v>
      </c>
      <c r="M628" s="23"/>
      <c r="N628" s="40">
        <f t="shared" si="183"/>
        <v>0.55724183716001607</v>
      </c>
      <c r="O628" s="40">
        <f t="shared" si="187"/>
        <v>-5.5629999999999997</v>
      </c>
      <c r="P628" s="44"/>
      <c r="Q628" s="40"/>
      <c r="R628" s="23"/>
    </row>
    <row r="629" spans="1:18" ht="15">
      <c r="A629" s="7">
        <v>873000</v>
      </c>
      <c r="B629" s="7">
        <f t="shared" si="184"/>
        <v>-873</v>
      </c>
      <c r="C629" s="6">
        <v>0.74624961300000003</v>
      </c>
      <c r="E629" s="8"/>
      <c r="F629" s="25">
        <f t="shared" si="185"/>
        <v>-537.53755071870557</v>
      </c>
      <c r="G629" s="25">
        <f t="shared" si="186"/>
        <v>-536.76418824202437</v>
      </c>
      <c r="H629" s="26">
        <f t="shared" si="188"/>
        <v>0.49452676649999999</v>
      </c>
      <c r="I629" s="26">
        <f t="shared" si="189"/>
        <v>0.573732409</v>
      </c>
      <c r="J629" s="29">
        <f t="shared" si="192"/>
        <v>0.5300504244444445</v>
      </c>
      <c r="K629" s="29">
        <f t="shared" si="190"/>
        <v>-4.3681984555555498E-2</v>
      </c>
      <c r="L629" s="58">
        <f t="shared" si="191"/>
        <v>3.5523657944444509E-2</v>
      </c>
      <c r="M629" s="23"/>
      <c r="N629" s="40">
        <f t="shared" si="183"/>
        <v>-0.10686683850335466</v>
      </c>
      <c r="O629" s="40">
        <f t="shared" si="187"/>
        <v>-5.5629999999999997</v>
      </c>
      <c r="P629" s="44"/>
      <c r="Q629" s="40"/>
      <c r="R629" s="23"/>
    </row>
    <row r="630" spans="1:18" ht="15">
      <c r="A630" s="7">
        <v>872000</v>
      </c>
      <c r="B630" s="7">
        <f t="shared" si="184"/>
        <v>-872</v>
      </c>
      <c r="C630" s="6">
        <v>0.90371589299999999</v>
      </c>
      <c r="E630" s="8"/>
      <c r="F630" s="25">
        <f t="shared" si="185"/>
        <v>-535.99082576534352</v>
      </c>
      <c r="G630" s="25">
        <f t="shared" si="186"/>
        <v>-535.21746328866232</v>
      </c>
      <c r="H630" s="26">
        <f t="shared" si="188"/>
        <v>0.650826707</v>
      </c>
      <c r="I630" s="26">
        <f t="shared" si="189"/>
        <v>0.6231544</v>
      </c>
      <c r="J630" s="29">
        <f t="shared" si="192"/>
        <v>0.54505821411111099</v>
      </c>
      <c r="K630" s="29">
        <f t="shared" si="190"/>
        <v>-7.8096185888889003E-2</v>
      </c>
      <c r="L630" s="58">
        <f t="shared" si="191"/>
        <v>-0.10576849288888901</v>
      </c>
      <c r="M630" s="23"/>
      <c r="N630" s="40">
        <f t="shared" si="183"/>
        <v>-0.72097133273839042</v>
      </c>
      <c r="O630" s="40">
        <f t="shared" si="187"/>
        <v>-5.5629999999999997</v>
      </c>
      <c r="P630" s="44"/>
      <c r="Q630" s="40"/>
      <c r="R630" s="23"/>
    </row>
    <row r="631" spans="1:18" ht="15">
      <c r="A631" s="7">
        <v>871000</v>
      </c>
      <c r="B631" s="7">
        <f t="shared" si="184"/>
        <v>-871</v>
      </c>
      <c r="C631" s="6">
        <v>1.075099507</v>
      </c>
      <c r="E631" s="8"/>
      <c r="F631" s="25">
        <f t="shared" si="185"/>
        <v>-534.44410081198146</v>
      </c>
      <c r="G631" s="25">
        <f t="shared" si="186"/>
        <v>-533.67073833530026</v>
      </c>
      <c r="H631" s="26">
        <f t="shared" si="188"/>
        <v>0.72410972650000005</v>
      </c>
      <c r="I631" s="26">
        <f t="shared" si="189"/>
        <v>0.6469667311666667</v>
      </c>
      <c r="J631" s="29">
        <f t="shared" si="192"/>
        <v>0.58108593788888885</v>
      </c>
      <c r="K631" s="29">
        <f t="shared" si="190"/>
        <v>-6.5880793277777849E-2</v>
      </c>
      <c r="L631" s="58">
        <f t="shared" si="191"/>
        <v>-0.1430237886111112</v>
      </c>
      <c r="M631" s="23"/>
      <c r="N631" s="40">
        <f t="shared" si="183"/>
        <v>-0.99772532768128641</v>
      </c>
      <c r="O631" s="40">
        <f t="shared" si="187"/>
        <v>-5.5629999999999997</v>
      </c>
      <c r="P631" s="44"/>
      <c r="Q631" s="40"/>
      <c r="R631" s="23"/>
    </row>
    <row r="632" spans="1:18" ht="15">
      <c r="A632" s="7">
        <v>870000</v>
      </c>
      <c r="B632" s="7">
        <f t="shared" si="184"/>
        <v>-870</v>
      </c>
      <c r="C632" s="6">
        <v>0.99058698700000003</v>
      </c>
      <c r="E632" s="8"/>
      <c r="F632" s="25">
        <f t="shared" si="185"/>
        <v>-532.8973758586194</v>
      </c>
      <c r="G632" s="25">
        <f t="shared" si="186"/>
        <v>-532.1240133819382</v>
      </c>
      <c r="H632" s="26">
        <f t="shared" si="188"/>
        <v>0.56596376000000004</v>
      </c>
      <c r="I632" s="26">
        <f t="shared" si="189"/>
        <v>0.61889797333333341</v>
      </c>
      <c r="J632" s="29">
        <f t="shared" si="192"/>
        <v>0.58765612155555547</v>
      </c>
      <c r="K632" s="29">
        <f t="shared" si="190"/>
        <v>-3.124185177777794E-2</v>
      </c>
      <c r="L632" s="58">
        <f t="shared" si="191"/>
        <v>2.1692361555555428E-2</v>
      </c>
      <c r="M632" s="23"/>
      <c r="N632" s="40">
        <f t="shared" si="183"/>
        <v>-0.80763255332023398</v>
      </c>
      <c r="O632" s="40">
        <f t="shared" si="187"/>
        <v>-5.5629999999999997</v>
      </c>
      <c r="P632" s="44"/>
      <c r="Q632" s="40"/>
      <c r="R632" s="23"/>
    </row>
    <row r="633" spans="1:18" ht="15">
      <c r="A633" s="7">
        <v>869000</v>
      </c>
      <c r="B633" s="7">
        <f t="shared" si="184"/>
        <v>-869</v>
      </c>
      <c r="C633" s="6">
        <v>0.9654452</v>
      </c>
      <c r="E633" s="8"/>
      <c r="F633" s="25">
        <f t="shared" si="185"/>
        <v>-531.35065090525734</v>
      </c>
      <c r="G633" s="25">
        <f t="shared" si="186"/>
        <v>-530.57728842857614</v>
      </c>
      <c r="H633" s="26">
        <f t="shared" si="188"/>
        <v>0.56662043350000002</v>
      </c>
      <c r="I633" s="26">
        <f t="shared" si="189"/>
        <v>0.58749690450000003</v>
      </c>
      <c r="J633" s="29">
        <f t="shared" si="192"/>
        <v>0.59826630744444431</v>
      </c>
      <c r="K633" s="29">
        <f t="shared" si="190"/>
        <v>1.0769402944444284E-2</v>
      </c>
      <c r="L633" s="58">
        <f t="shared" si="191"/>
        <v>3.1645873944444292E-2</v>
      </c>
      <c r="M633" s="23"/>
      <c r="N633" s="40">
        <f t="shared" si="183"/>
        <v>-0.23963953142461361</v>
      </c>
      <c r="O633" s="40">
        <f t="shared" si="187"/>
        <v>-5.5629999999999997</v>
      </c>
      <c r="P633" s="44"/>
      <c r="Q633" s="40"/>
      <c r="R633" s="23"/>
    </row>
    <row r="634" spans="1:18" ht="15">
      <c r="A634" s="7">
        <v>868000</v>
      </c>
      <c r="B634" s="7">
        <f t="shared" si="184"/>
        <v>-868</v>
      </c>
      <c r="C634" s="6">
        <v>1.0187431730000001</v>
      </c>
      <c r="E634" s="8"/>
      <c r="F634" s="25">
        <f t="shared" si="185"/>
        <v>-529.80392595189528</v>
      </c>
      <c r="G634" s="25">
        <f t="shared" si="186"/>
        <v>-529.03056347521408</v>
      </c>
      <c r="H634" s="26">
        <f t="shared" si="188"/>
        <v>0.62990652000000003</v>
      </c>
      <c r="I634" s="26">
        <f t="shared" si="189"/>
        <v>0.60562680683333336</v>
      </c>
      <c r="J634" s="29">
        <f t="shared" si="192"/>
        <v>0.62104964150000008</v>
      </c>
      <c r="K634" s="29">
        <f t="shared" si="190"/>
        <v>1.5422834666666718E-2</v>
      </c>
      <c r="L634" s="58">
        <f t="shared" si="191"/>
        <v>-8.8568784999999428E-3</v>
      </c>
      <c r="M634" s="23"/>
      <c r="N634" s="40">
        <f t="shared" si="183"/>
        <v>0.44048349052129065</v>
      </c>
      <c r="O634" s="40">
        <f t="shared" si="187"/>
        <v>-5.5629999999999997</v>
      </c>
      <c r="P634" s="44"/>
      <c r="Q634" s="40"/>
      <c r="R634" s="23"/>
    </row>
    <row r="635" spans="1:18" ht="15">
      <c r="A635" s="7">
        <v>867000</v>
      </c>
      <c r="B635" s="7">
        <f t="shared" si="184"/>
        <v>-867</v>
      </c>
      <c r="C635" s="6">
        <v>0.89081118699999995</v>
      </c>
      <c r="E635" s="8"/>
      <c r="F635" s="25">
        <f t="shared" si="185"/>
        <v>-528.25720099853322</v>
      </c>
      <c r="G635" s="25">
        <f t="shared" si="186"/>
        <v>-527.48383852185202</v>
      </c>
      <c r="H635" s="26">
        <f t="shared" si="188"/>
        <v>0.62035346700000005</v>
      </c>
      <c r="I635" s="26">
        <f t="shared" si="189"/>
        <v>0.57033798233333333</v>
      </c>
      <c r="J635" s="29">
        <f t="shared" si="192"/>
        <v>0.6294051192222222</v>
      </c>
      <c r="K635" s="29">
        <f t="shared" si="190"/>
        <v>5.9067136888888871E-2</v>
      </c>
      <c r="L635" s="58">
        <f t="shared" si="191"/>
        <v>9.0516522222221507E-3</v>
      </c>
      <c r="M635" s="23"/>
      <c r="N635" s="40">
        <f t="shared" si="183"/>
        <v>0.91449939182360507</v>
      </c>
      <c r="O635" s="40">
        <f t="shared" si="187"/>
        <v>-5.5629999999999997</v>
      </c>
      <c r="P635" s="44"/>
      <c r="Q635" s="40"/>
      <c r="R635" s="23"/>
    </row>
    <row r="636" spans="1:18" ht="15">
      <c r="A636" s="7">
        <v>866000</v>
      </c>
      <c r="B636" s="7">
        <f t="shared" si="184"/>
        <v>-866</v>
      </c>
      <c r="C636" s="6">
        <v>0.76878930700000003</v>
      </c>
      <c r="E636" s="8"/>
      <c r="F636" s="25">
        <f t="shared" si="185"/>
        <v>-526.71047604517116</v>
      </c>
      <c r="G636" s="25">
        <f t="shared" si="186"/>
        <v>-525.93711356848996</v>
      </c>
      <c r="H636" s="26">
        <f t="shared" si="188"/>
        <v>0.46075396000000002</v>
      </c>
      <c r="I636" s="26">
        <f t="shared" si="189"/>
        <v>0.58414761783333335</v>
      </c>
      <c r="J636" s="29">
        <f t="shared" si="192"/>
        <v>0.6652933814444445</v>
      </c>
      <c r="K636" s="29">
        <f t="shared" si="190"/>
        <v>8.1145763611111144E-2</v>
      </c>
      <c r="L636" s="58">
        <f t="shared" si="191"/>
        <v>0.20453942144444448</v>
      </c>
      <c r="M636" s="23"/>
      <c r="N636" s="40">
        <f t="shared" si="183"/>
        <v>0.96061086416300889</v>
      </c>
      <c r="O636" s="40">
        <f t="shared" si="187"/>
        <v>-5.5629999999999997</v>
      </c>
      <c r="P636" s="44"/>
      <c r="Q636" s="40"/>
      <c r="R636" s="23"/>
    </row>
    <row r="637" spans="1:18" ht="15">
      <c r="A637" s="7">
        <v>865000</v>
      </c>
      <c r="B637" s="7">
        <f t="shared" si="184"/>
        <v>-865</v>
      </c>
      <c r="C637" s="6">
        <v>0.69449086699999996</v>
      </c>
      <c r="E637" s="8"/>
      <c r="F637" s="25">
        <f t="shared" si="185"/>
        <v>-525.1637510918091</v>
      </c>
      <c r="G637" s="25">
        <f t="shared" si="186"/>
        <v>-524.3903886151279</v>
      </c>
      <c r="H637" s="26">
        <f t="shared" si="188"/>
        <v>0.6713354265</v>
      </c>
      <c r="I637" s="26">
        <f t="shared" si="189"/>
        <v>0.61055538650000007</v>
      </c>
      <c r="J637" s="29">
        <f t="shared" si="192"/>
        <v>0.71056809844444446</v>
      </c>
      <c r="K637" s="29">
        <f t="shared" si="190"/>
        <v>0.10001271194444439</v>
      </c>
      <c r="L637" s="58">
        <f t="shared" si="191"/>
        <v>3.9232671944444464E-2</v>
      </c>
      <c r="M637" s="23"/>
      <c r="N637" s="40">
        <f t="shared" si="183"/>
        <v>0.55724183715998676</v>
      </c>
      <c r="O637" s="40">
        <f t="shared" si="187"/>
        <v>-5.5629999999999997</v>
      </c>
      <c r="P637" s="44"/>
      <c r="Q637" s="40"/>
      <c r="R637" s="23"/>
    </row>
    <row r="638" spans="1:18" ht="15">
      <c r="A638" s="7">
        <v>864000</v>
      </c>
      <c r="B638" s="7">
        <f t="shared" si="184"/>
        <v>-864</v>
      </c>
      <c r="C638" s="6">
        <v>0.73283073300000001</v>
      </c>
      <c r="E638" s="8"/>
      <c r="F638" s="25">
        <f t="shared" si="185"/>
        <v>-523.61702613844705</v>
      </c>
      <c r="G638" s="25">
        <f t="shared" si="186"/>
        <v>-522.84366366176585</v>
      </c>
      <c r="H638" s="26">
        <f t="shared" si="188"/>
        <v>0.69957677299999999</v>
      </c>
      <c r="I638" s="26">
        <f t="shared" si="189"/>
        <v>0.69897940199999997</v>
      </c>
      <c r="J638" s="29">
        <f t="shared" si="192"/>
        <v>0.76297628661111128</v>
      </c>
      <c r="K638" s="29">
        <f t="shared" si="190"/>
        <v>6.3996884611111304E-2</v>
      </c>
      <c r="L638" s="58">
        <f t="shared" si="191"/>
        <v>6.3399513611111291E-2</v>
      </c>
      <c r="M638" s="23"/>
      <c r="N638" s="40">
        <f t="shared" si="183"/>
        <v>-0.10686683850341801</v>
      </c>
      <c r="O638" s="40">
        <f t="shared" si="187"/>
        <v>-5.5629999999999997</v>
      </c>
      <c r="P638" s="44"/>
      <c r="Q638" s="40"/>
      <c r="R638" s="23"/>
    </row>
    <row r="639" spans="1:18" ht="15">
      <c r="A639" s="7">
        <v>863000</v>
      </c>
      <c r="B639" s="7">
        <f t="shared" si="184"/>
        <v>-863</v>
      </c>
      <c r="C639" s="6">
        <v>0.70746430699999996</v>
      </c>
      <c r="E639" s="8"/>
      <c r="F639" s="25">
        <f t="shared" si="185"/>
        <v>-522.07030118508499</v>
      </c>
      <c r="G639" s="25">
        <f t="shared" si="186"/>
        <v>-521.29693870840379</v>
      </c>
      <c r="H639" s="26">
        <f t="shared" si="188"/>
        <v>0.72602600649999993</v>
      </c>
      <c r="I639" s="26">
        <f t="shared" si="189"/>
        <v>0.82423562200000011</v>
      </c>
      <c r="J639" s="29">
        <f t="shared" si="192"/>
        <v>0.81460201405555566</v>
      </c>
      <c r="K639" s="29">
        <f t="shared" si="190"/>
        <v>-9.6336079444444556E-3</v>
      </c>
      <c r="L639" s="58">
        <f t="shared" si="191"/>
        <v>8.8576007555555725E-2</v>
      </c>
      <c r="M639" s="23"/>
      <c r="N639" s="40">
        <f t="shared" si="183"/>
        <v>-0.72097133273843461</v>
      </c>
      <c r="O639" s="40">
        <f t="shared" si="187"/>
        <v>-5.5629999999999997</v>
      </c>
      <c r="P639" s="44"/>
      <c r="Q639" s="40"/>
      <c r="R639" s="23"/>
    </row>
    <row r="640" spans="1:18" ht="15">
      <c r="A640" s="7">
        <v>862000</v>
      </c>
      <c r="B640" s="7">
        <f t="shared" si="184"/>
        <v>-862</v>
      </c>
      <c r="C640" s="6">
        <v>0.85984612000000005</v>
      </c>
      <c r="E640" s="8"/>
      <c r="F640" s="25">
        <f t="shared" si="185"/>
        <v>-520.52357623172293</v>
      </c>
      <c r="G640" s="25">
        <f t="shared" si="186"/>
        <v>-519.75021375504173</v>
      </c>
      <c r="H640" s="26">
        <f t="shared" si="188"/>
        <v>1.0471040865000001</v>
      </c>
      <c r="I640" s="26">
        <f t="shared" si="189"/>
        <v>0.91552210200000006</v>
      </c>
      <c r="J640" s="29">
        <f t="shared" si="192"/>
        <v>0.86828806144444437</v>
      </c>
      <c r="K640" s="29">
        <f t="shared" si="190"/>
        <v>-4.723404055555569E-2</v>
      </c>
      <c r="L640" s="58">
        <f t="shared" si="191"/>
        <v>-0.17881602505555572</v>
      </c>
      <c r="M640" s="23"/>
      <c r="N640" s="40">
        <f t="shared" si="183"/>
        <v>-0.99772532768129263</v>
      </c>
      <c r="O640" s="40">
        <f t="shared" si="187"/>
        <v>-5.5629999999999997</v>
      </c>
      <c r="P640" s="44"/>
      <c r="Q640" s="40"/>
      <c r="R640" s="23"/>
    </row>
    <row r="641" spans="1:18" ht="15">
      <c r="A641" s="7">
        <v>861000</v>
      </c>
      <c r="B641" s="7">
        <f t="shared" si="184"/>
        <v>-861</v>
      </c>
      <c r="C641" s="6">
        <v>1.0025200000000001</v>
      </c>
      <c r="E641" s="8"/>
      <c r="F641" s="25">
        <f t="shared" si="185"/>
        <v>-518.97685127836087</v>
      </c>
      <c r="G641" s="25">
        <f t="shared" si="186"/>
        <v>-518.20348880167967</v>
      </c>
      <c r="H641" s="26">
        <f t="shared" si="188"/>
        <v>0.97343621300000005</v>
      </c>
      <c r="I641" s="26">
        <f t="shared" si="189"/>
        <v>1.0196114755000001</v>
      </c>
      <c r="J641" s="29">
        <f t="shared" si="192"/>
        <v>0.94446984066666673</v>
      </c>
      <c r="K641" s="29">
        <f t="shared" si="190"/>
        <v>-7.5141634833333359E-2</v>
      </c>
      <c r="L641" s="58">
        <f t="shared" si="191"/>
        <v>-2.8966372333333323E-2</v>
      </c>
      <c r="M641" s="23"/>
      <c r="N641" s="40">
        <f t="shared" si="183"/>
        <v>-0.80763255332019634</v>
      </c>
      <c r="O641" s="40">
        <f t="shared" si="187"/>
        <v>-5.5629999999999997</v>
      </c>
      <c r="P641" s="44"/>
      <c r="Q641" s="40"/>
      <c r="R641" s="23"/>
    </row>
    <row r="642" spans="1:18" ht="15">
      <c r="A642" s="7">
        <v>860000</v>
      </c>
      <c r="B642" s="7">
        <f t="shared" si="184"/>
        <v>-860</v>
      </c>
      <c r="C642" s="6">
        <v>1.017198933</v>
      </c>
      <c r="E642" s="8"/>
      <c r="F642" s="25">
        <f t="shared" si="185"/>
        <v>-517.43012632499881</v>
      </c>
      <c r="G642" s="25">
        <f t="shared" si="186"/>
        <v>-516.65676384831761</v>
      </c>
      <c r="H642" s="26">
        <f t="shared" si="188"/>
        <v>1.0382941269999999</v>
      </c>
      <c r="I642" s="26">
        <f t="shared" si="189"/>
        <v>1.0354228023333334</v>
      </c>
      <c r="J642" s="29">
        <f t="shared" si="192"/>
        <v>0.99589169700000013</v>
      </c>
      <c r="K642" s="29">
        <f t="shared" si="190"/>
        <v>-3.9531105333333261E-2</v>
      </c>
      <c r="L642" s="58">
        <f t="shared" si="191"/>
        <v>-4.2402429999999769E-2</v>
      </c>
      <c r="M642" s="23"/>
      <c r="N642" s="40">
        <f t="shared" ref="N642:N705" si="193" xml:space="preserve"> SIN((2*PI()*(G642+O642)/13.9205245802584) + 2.989911921)</f>
        <v>-0.23963953142455174</v>
      </c>
      <c r="O642" s="40">
        <f t="shared" si="187"/>
        <v>-5.5629999999999997</v>
      </c>
      <c r="P642" s="44"/>
      <c r="Q642" s="40"/>
      <c r="R642" s="23"/>
    </row>
    <row r="643" spans="1:18" ht="15">
      <c r="A643" s="7">
        <v>859000</v>
      </c>
      <c r="B643" s="7">
        <f t="shared" ref="B643:B706" si="194">-A643/1000</f>
        <v>-859</v>
      </c>
      <c r="C643" s="6">
        <v>0.97017714700000002</v>
      </c>
      <c r="E643" s="8"/>
      <c r="F643" s="25">
        <f t="shared" si="185"/>
        <v>-515.88340137163675</v>
      </c>
      <c r="G643" s="25">
        <f t="shared" si="186"/>
        <v>-515.11003889495555</v>
      </c>
      <c r="H643" s="26">
        <f t="shared" si="188"/>
        <v>1.094538067</v>
      </c>
      <c r="I643" s="26">
        <f t="shared" si="189"/>
        <v>1.0787866958333332</v>
      </c>
      <c r="J643" s="29">
        <f t="shared" si="192"/>
        <v>1.052676654111111</v>
      </c>
      <c r="K643" s="29">
        <f t="shared" si="190"/>
        <v>-2.6110041722222199E-2</v>
      </c>
      <c r="L643" s="58">
        <f t="shared" si="191"/>
        <v>-4.1861412888889005E-2</v>
      </c>
      <c r="M643" s="23"/>
      <c r="N643" s="40">
        <f t="shared" si="193"/>
        <v>0.44048349052137337</v>
      </c>
      <c r="O643" s="40">
        <f t="shared" si="187"/>
        <v>-5.5629999999999997</v>
      </c>
      <c r="P643" s="44"/>
      <c r="Q643" s="40"/>
      <c r="R643" s="23"/>
    </row>
    <row r="644" spans="1:18" ht="15">
      <c r="A644" s="7">
        <v>858000</v>
      </c>
      <c r="B644" s="7">
        <f t="shared" si="194"/>
        <v>-858</v>
      </c>
      <c r="C644" s="6">
        <v>1.0104304529999999</v>
      </c>
      <c r="E644" s="8"/>
      <c r="F644" s="25">
        <f t="shared" ref="F644:F707" si="195">F643 + 1.54672495336205</f>
        <v>-514.33667641827469</v>
      </c>
      <c r="G644" s="25">
        <f t="shared" ref="G644:G707" si="196">G643 + 1.54672495336205</f>
        <v>-513.56331394159349</v>
      </c>
      <c r="H644" s="26">
        <f t="shared" si="188"/>
        <v>1.1035278934999999</v>
      </c>
      <c r="I644" s="26">
        <f t="shared" si="189"/>
        <v>1.1148186444999999</v>
      </c>
      <c r="J644" s="29">
        <f t="shared" si="192"/>
        <v>1.1241894829999997</v>
      </c>
      <c r="K644" s="29">
        <f t="shared" si="190"/>
        <v>9.3708384999997563E-3</v>
      </c>
      <c r="L644" s="58">
        <f t="shared" si="191"/>
        <v>2.0661589499999744E-2</v>
      </c>
      <c r="M644" s="23"/>
      <c r="N644" s="40">
        <f t="shared" si="193"/>
        <v>0.91449939182363083</v>
      </c>
      <c r="O644" s="40">
        <f t="shared" ref="O644:O707" si="197">O643</f>
        <v>-5.5629999999999997</v>
      </c>
      <c r="P644" s="44"/>
      <c r="Q644" s="40"/>
      <c r="R644" s="23"/>
    </row>
    <row r="645" spans="1:18" ht="15">
      <c r="A645" s="7">
        <v>857000</v>
      </c>
      <c r="B645" s="7">
        <f t="shared" si="194"/>
        <v>-857</v>
      </c>
      <c r="C645" s="6">
        <v>0.80116330700000005</v>
      </c>
      <c r="E645" s="8"/>
      <c r="F645" s="25">
        <f t="shared" si="195"/>
        <v>-512.78995146491263</v>
      </c>
      <c r="G645" s="25">
        <f t="shared" si="196"/>
        <v>-512.01658898823143</v>
      </c>
      <c r="H645" s="26">
        <f t="shared" si="188"/>
        <v>1.146389973</v>
      </c>
      <c r="I645" s="26">
        <f t="shared" si="189"/>
        <v>1.1280166666666667</v>
      </c>
      <c r="J645" s="29">
        <f t="shared" si="192"/>
        <v>1.1294564378333334</v>
      </c>
      <c r="K645" s="29">
        <f t="shared" si="190"/>
        <v>1.4397711666667146E-3</v>
      </c>
      <c r="L645" s="58">
        <f t="shared" si="191"/>
        <v>-1.6933535166666625E-2</v>
      </c>
      <c r="M645" s="23"/>
      <c r="N645" s="40">
        <f t="shared" si="193"/>
        <v>0.96061086416299124</v>
      </c>
      <c r="O645" s="40">
        <f t="shared" si="197"/>
        <v>-5.5629999999999997</v>
      </c>
      <c r="P645" s="44"/>
      <c r="Q645" s="40"/>
      <c r="R645" s="23"/>
    </row>
    <row r="646" spans="1:18" ht="15">
      <c r="A646" s="7">
        <v>856000</v>
      </c>
      <c r="B646" s="7">
        <f t="shared" si="194"/>
        <v>-856</v>
      </c>
      <c r="C646" s="6">
        <v>0.87909861300000003</v>
      </c>
      <c r="E646" s="8"/>
      <c r="F646" s="25">
        <f t="shared" si="195"/>
        <v>-511.24322651155057</v>
      </c>
      <c r="G646" s="25">
        <f t="shared" si="196"/>
        <v>-510.46986403486937</v>
      </c>
      <c r="H646" s="26">
        <f t="shared" ref="H646:H709" si="198">AVERAGEIFS(VADM,KyrBP,"&gt;"&amp;F646,KyrBP,"&lt;="&amp;F647)</f>
        <v>1.1341321335000001</v>
      </c>
      <c r="I646" s="26">
        <f t="shared" si="189"/>
        <v>1.1637211645000001</v>
      </c>
      <c r="J646" s="29">
        <f t="shared" si="192"/>
        <v>1.1377769793333332</v>
      </c>
      <c r="K646" s="29">
        <f t="shared" si="190"/>
        <v>-2.5944185166666855E-2</v>
      </c>
      <c r="L646" s="58">
        <f t="shared" si="191"/>
        <v>3.6448458333331324E-3</v>
      </c>
      <c r="M646" s="23"/>
      <c r="N646" s="40">
        <f t="shared" si="193"/>
        <v>0.55724183715991027</v>
      </c>
      <c r="O646" s="40">
        <f t="shared" si="197"/>
        <v>-5.5629999999999997</v>
      </c>
      <c r="P646" s="44"/>
      <c r="Q646" s="40"/>
      <c r="R646" s="23"/>
    </row>
    <row r="647" spans="1:18" ht="15">
      <c r="A647" s="7">
        <v>855000</v>
      </c>
      <c r="B647" s="7">
        <f t="shared" si="194"/>
        <v>-855</v>
      </c>
      <c r="C647" s="6">
        <v>0.89664021299999996</v>
      </c>
      <c r="E647" s="8"/>
      <c r="F647" s="25">
        <f t="shared" si="195"/>
        <v>-509.69650155818852</v>
      </c>
      <c r="G647" s="25">
        <f t="shared" si="196"/>
        <v>-508.92313908150732</v>
      </c>
      <c r="H647" s="26">
        <f t="shared" si="198"/>
        <v>1.2106413869999999</v>
      </c>
      <c r="I647" s="26">
        <f t="shared" si="189"/>
        <v>1.2381383290000001</v>
      </c>
      <c r="J647" s="29">
        <f t="shared" si="192"/>
        <v>1.1285414563333334</v>
      </c>
      <c r="K647" s="29">
        <f t="shared" si="190"/>
        <v>-0.10959687266666673</v>
      </c>
      <c r="L647" s="58">
        <f t="shared" si="191"/>
        <v>-8.2099930666666543E-2</v>
      </c>
      <c r="M647" s="23"/>
      <c r="N647" s="40">
        <f t="shared" si="193"/>
        <v>-0.10686683850345308</v>
      </c>
      <c r="O647" s="40">
        <f t="shared" si="197"/>
        <v>-5.5629999999999997</v>
      </c>
      <c r="P647" s="44"/>
      <c r="Q647" s="40"/>
      <c r="R647" s="23"/>
    </row>
    <row r="648" spans="1:18" ht="15">
      <c r="A648" s="7">
        <v>854000</v>
      </c>
      <c r="B648" s="7">
        <f t="shared" si="194"/>
        <v>-854</v>
      </c>
      <c r="C648" s="6">
        <v>0.95702010699999995</v>
      </c>
      <c r="E648" s="8"/>
      <c r="F648" s="25">
        <f t="shared" si="195"/>
        <v>-508.14977660482646</v>
      </c>
      <c r="G648" s="25">
        <f t="shared" si="196"/>
        <v>-507.37641412814526</v>
      </c>
      <c r="H648" s="26">
        <f t="shared" si="198"/>
        <v>1.3696414665000001</v>
      </c>
      <c r="I648" s="26">
        <f t="shared" ref="I648:I711" si="199">AVERAGE(H647:H649)</f>
        <v>1.2249298445000001</v>
      </c>
      <c r="J648" s="29">
        <f t="shared" si="192"/>
        <v>1.103507848888889</v>
      </c>
      <c r="K648" s="29">
        <f t="shared" si="190"/>
        <v>-0.12142199561111111</v>
      </c>
      <c r="L648" s="58">
        <f t="shared" si="191"/>
        <v>-0.2661336176111111</v>
      </c>
      <c r="M648" s="23"/>
      <c r="N648" s="40">
        <f t="shared" si="193"/>
        <v>-0.72097133273845904</v>
      </c>
      <c r="O648" s="40">
        <f t="shared" si="197"/>
        <v>-5.5629999999999997</v>
      </c>
      <c r="P648" s="44"/>
      <c r="Q648" s="40"/>
      <c r="R648" s="23"/>
    </row>
    <row r="649" spans="1:18" ht="15">
      <c r="A649" s="7">
        <v>853000</v>
      </c>
      <c r="B649" s="7">
        <f t="shared" si="194"/>
        <v>-853</v>
      </c>
      <c r="C649" s="6">
        <v>1.0794017469999999</v>
      </c>
      <c r="E649" s="8"/>
      <c r="F649" s="25">
        <f t="shared" si="195"/>
        <v>-506.6030516514644</v>
      </c>
      <c r="G649" s="25">
        <f t="shared" si="196"/>
        <v>-505.8296891747832</v>
      </c>
      <c r="H649" s="26">
        <f t="shared" si="198"/>
        <v>1.0945066800000001</v>
      </c>
      <c r="I649" s="26">
        <f t="shared" si="199"/>
        <v>1.1708230776666668</v>
      </c>
      <c r="J649" s="29">
        <f t="shared" si="192"/>
        <v>1.0550097592777778</v>
      </c>
      <c r="K649" s="29">
        <f t="shared" si="190"/>
        <v>-0.11581331838888898</v>
      </c>
      <c r="L649" s="58">
        <f t="shared" si="191"/>
        <v>-3.9496920722222217E-2</v>
      </c>
      <c r="M649" s="23"/>
      <c r="N649" s="40">
        <f t="shared" si="193"/>
        <v>-0.99772532768129496</v>
      </c>
      <c r="O649" s="40">
        <f t="shared" si="197"/>
        <v>-5.5629999999999997</v>
      </c>
      <c r="P649" s="44"/>
      <c r="Q649" s="40"/>
      <c r="R649" s="23"/>
    </row>
    <row r="650" spans="1:18" ht="15">
      <c r="A650" s="7">
        <v>852000</v>
      </c>
      <c r="B650" s="7">
        <f t="shared" si="194"/>
        <v>-852</v>
      </c>
      <c r="C650" s="6">
        <v>1.1293107069999999</v>
      </c>
      <c r="E650" s="8"/>
      <c r="F650" s="25">
        <f t="shared" si="195"/>
        <v>-505.05632669810234</v>
      </c>
      <c r="G650" s="25">
        <f t="shared" si="196"/>
        <v>-504.28296422142114</v>
      </c>
      <c r="H650" s="26">
        <f t="shared" si="198"/>
        <v>1.0483210865000001</v>
      </c>
      <c r="I650" s="26">
        <f t="shared" si="199"/>
        <v>1.0326673955000001</v>
      </c>
      <c r="J650" s="29">
        <f t="shared" si="192"/>
        <v>0.99752188227777772</v>
      </c>
      <c r="K650" s="29">
        <f t="shared" si="190"/>
        <v>-3.5145513222222369E-2</v>
      </c>
      <c r="L650" s="58">
        <f t="shared" si="191"/>
        <v>-5.0799204222222394E-2</v>
      </c>
      <c r="M650" s="23"/>
      <c r="N650" s="40">
        <f t="shared" si="193"/>
        <v>-0.80763255332017558</v>
      </c>
      <c r="O650" s="40">
        <f t="shared" si="197"/>
        <v>-5.5629999999999997</v>
      </c>
      <c r="P650" s="44"/>
      <c r="Q650" s="40"/>
      <c r="R650" s="23"/>
    </row>
    <row r="651" spans="1:18" ht="15">
      <c r="A651" s="7">
        <v>851000</v>
      </c>
      <c r="B651" s="7">
        <f t="shared" si="194"/>
        <v>-851</v>
      </c>
      <c r="C651" s="6">
        <v>1.3579196</v>
      </c>
      <c r="E651" s="8"/>
      <c r="F651" s="25">
        <f t="shared" si="195"/>
        <v>-503.50960174474028</v>
      </c>
      <c r="G651" s="25">
        <f t="shared" si="196"/>
        <v>-502.73623926805908</v>
      </c>
      <c r="H651" s="26">
        <f t="shared" si="198"/>
        <v>0.95517441999999997</v>
      </c>
      <c r="I651" s="26">
        <f t="shared" si="199"/>
        <v>0.95757703550000006</v>
      </c>
      <c r="J651" s="29">
        <f t="shared" si="192"/>
        <v>0.94659924299999987</v>
      </c>
      <c r="K651" s="29">
        <f t="shared" ref="K651:K714" si="200">J651-I651</f>
        <v>-1.0977792500000194E-2</v>
      </c>
      <c r="L651" s="58">
        <f t="shared" ref="L651:L714" si="201">J651-H651</f>
        <v>-8.5751770000001004E-3</v>
      </c>
      <c r="M651" s="23"/>
      <c r="N651" s="40">
        <f t="shared" si="193"/>
        <v>-0.23963953142451749</v>
      </c>
      <c r="O651" s="40">
        <f t="shared" si="197"/>
        <v>-5.5629999999999997</v>
      </c>
      <c r="P651" s="44"/>
      <c r="Q651" s="40"/>
      <c r="R651" s="23"/>
    </row>
    <row r="652" spans="1:18" ht="15">
      <c r="A652" s="7">
        <v>850000</v>
      </c>
      <c r="B652" s="7">
        <f t="shared" si="194"/>
        <v>-850</v>
      </c>
      <c r="C652" s="6">
        <v>1.3727509330000001</v>
      </c>
      <c r="E652" s="8"/>
      <c r="F652" s="25">
        <f t="shared" si="195"/>
        <v>-501.96287679137822</v>
      </c>
      <c r="G652" s="25">
        <f t="shared" si="196"/>
        <v>-501.18951431469702</v>
      </c>
      <c r="H652" s="26">
        <f t="shared" si="198"/>
        <v>0.8692356</v>
      </c>
      <c r="I652" s="26">
        <f t="shared" si="199"/>
        <v>0.83048503566666676</v>
      </c>
      <c r="J652" s="29">
        <f t="shared" si="192"/>
        <v>0.92114994366666658</v>
      </c>
      <c r="K652" s="29">
        <f t="shared" si="200"/>
        <v>9.0664907999999822E-2</v>
      </c>
      <c r="L652" s="58">
        <f t="shared" si="201"/>
        <v>5.1914343666666585E-2</v>
      </c>
      <c r="M652" s="23"/>
      <c r="N652" s="40">
        <f t="shared" si="193"/>
        <v>0.44048349052140501</v>
      </c>
      <c r="O652" s="40">
        <f t="shared" si="197"/>
        <v>-5.5629999999999997</v>
      </c>
      <c r="P652" s="44"/>
      <c r="Q652" s="40"/>
      <c r="R652" s="23"/>
    </row>
    <row r="653" spans="1:18" ht="15">
      <c r="A653" s="7">
        <v>849000</v>
      </c>
      <c r="B653" s="7">
        <f t="shared" si="194"/>
        <v>-849</v>
      </c>
      <c r="C653" s="6">
        <v>1.582634933</v>
      </c>
      <c r="E653" s="8"/>
      <c r="F653" s="25">
        <f t="shared" si="195"/>
        <v>-500.41615183801616</v>
      </c>
      <c r="G653" s="25">
        <f t="shared" si="196"/>
        <v>-499.64278936133496</v>
      </c>
      <c r="H653" s="26">
        <f t="shared" si="198"/>
        <v>0.66704508699999998</v>
      </c>
      <c r="I653" s="26">
        <f t="shared" si="199"/>
        <v>0.72175992233333341</v>
      </c>
      <c r="J653" s="29">
        <f t="shared" si="192"/>
        <v>0.90757051255555565</v>
      </c>
      <c r="K653" s="29">
        <f t="shared" si="200"/>
        <v>0.18581059022222224</v>
      </c>
      <c r="L653" s="58">
        <f t="shared" si="201"/>
        <v>0.24052542555555567</v>
      </c>
      <c r="M653" s="23"/>
      <c r="N653" s="40">
        <f t="shared" si="193"/>
        <v>0.91449939182365658</v>
      </c>
      <c r="O653" s="40">
        <f t="shared" si="197"/>
        <v>-5.5629999999999997</v>
      </c>
      <c r="P653" s="44"/>
      <c r="Q653" s="40"/>
      <c r="R653" s="23"/>
    </row>
    <row r="654" spans="1:18" ht="15">
      <c r="A654" s="7">
        <v>848000</v>
      </c>
      <c r="B654" s="7">
        <f t="shared" si="194"/>
        <v>-848</v>
      </c>
      <c r="C654" s="6">
        <v>1.2738646929999999</v>
      </c>
      <c r="E654" s="8"/>
      <c r="F654" s="25">
        <f t="shared" si="195"/>
        <v>-498.8694268846541</v>
      </c>
      <c r="G654" s="25">
        <f t="shared" si="196"/>
        <v>-498.0960644079729</v>
      </c>
      <c r="H654" s="26">
        <f t="shared" si="198"/>
        <v>0.62899908000000004</v>
      </c>
      <c r="I654" s="26">
        <f t="shared" si="199"/>
        <v>0.65729084900000001</v>
      </c>
      <c r="J654" s="29">
        <f t="shared" si="192"/>
        <v>0.97600024444444466</v>
      </c>
      <c r="K654" s="29">
        <f t="shared" si="200"/>
        <v>0.31870939544444465</v>
      </c>
      <c r="L654" s="58">
        <f t="shared" si="201"/>
        <v>0.34700116444444462</v>
      </c>
      <c r="M654" s="23"/>
      <c r="N654" s="40">
        <f t="shared" si="193"/>
        <v>0.96061086416297348</v>
      </c>
      <c r="O654" s="40">
        <f t="shared" si="197"/>
        <v>-5.5629999999999997</v>
      </c>
      <c r="P654" s="44"/>
      <c r="Q654" s="40"/>
      <c r="R654" s="23"/>
    </row>
    <row r="655" spans="1:18" ht="15">
      <c r="A655" s="7">
        <v>847000</v>
      </c>
      <c r="B655" s="7">
        <f t="shared" si="194"/>
        <v>-847</v>
      </c>
      <c r="C655" s="6">
        <v>1.168846533</v>
      </c>
      <c r="E655" s="8"/>
      <c r="F655" s="25">
        <f t="shared" si="195"/>
        <v>-497.32270193129204</v>
      </c>
      <c r="G655" s="25">
        <f t="shared" si="196"/>
        <v>-496.54933945461084</v>
      </c>
      <c r="H655" s="26">
        <f t="shared" si="198"/>
        <v>0.67582838000000001</v>
      </c>
      <c r="I655" s="26">
        <f t="shared" si="199"/>
        <v>0.76214171766666672</v>
      </c>
      <c r="J655" s="29">
        <f t="shared" si="192"/>
        <v>1.0650964126111111</v>
      </c>
      <c r="K655" s="29">
        <f t="shared" si="200"/>
        <v>0.30295469494444438</v>
      </c>
      <c r="L655" s="58">
        <f t="shared" si="201"/>
        <v>0.38926803261111109</v>
      </c>
      <c r="M655" s="23"/>
      <c r="N655" s="40">
        <f t="shared" si="193"/>
        <v>0.55724183715985742</v>
      </c>
      <c r="O655" s="40">
        <f t="shared" si="197"/>
        <v>-5.5629999999999997</v>
      </c>
      <c r="P655" s="44"/>
      <c r="Q655" s="40"/>
      <c r="R655" s="23"/>
    </row>
    <row r="656" spans="1:18" ht="15">
      <c r="A656" s="7">
        <v>846000</v>
      </c>
      <c r="B656" s="7">
        <f t="shared" si="194"/>
        <v>-846</v>
      </c>
      <c r="C656" s="6">
        <v>1.103779973</v>
      </c>
      <c r="E656" s="8"/>
      <c r="F656" s="25">
        <f t="shared" si="195"/>
        <v>-495.77597697792999</v>
      </c>
      <c r="G656" s="25">
        <f t="shared" si="196"/>
        <v>-495.00261450124879</v>
      </c>
      <c r="H656" s="26">
        <f t="shared" si="198"/>
        <v>0.98159769299999999</v>
      </c>
      <c r="I656" s="26">
        <f t="shared" si="199"/>
        <v>0.96828421983333335</v>
      </c>
      <c r="J656" s="29">
        <f t="shared" si="192"/>
        <v>1.1178699511666668</v>
      </c>
      <c r="K656" s="29">
        <f t="shared" si="200"/>
        <v>0.14958573133333342</v>
      </c>
      <c r="L656" s="58">
        <f t="shared" si="201"/>
        <v>0.13627225816666677</v>
      </c>
      <c r="M656" s="23"/>
      <c r="N656" s="40">
        <f t="shared" si="193"/>
        <v>-0.10686683850354468</v>
      </c>
      <c r="O656" s="40">
        <f t="shared" si="197"/>
        <v>-5.5629999999999997</v>
      </c>
      <c r="P656" s="44"/>
      <c r="Q656" s="40"/>
      <c r="R656" s="23"/>
    </row>
    <row r="657" spans="1:18" ht="15">
      <c r="A657" s="7">
        <v>845000</v>
      </c>
      <c r="B657" s="7">
        <f t="shared" si="194"/>
        <v>-845</v>
      </c>
      <c r="C657" s="6">
        <v>0.94130934700000002</v>
      </c>
      <c r="E657" s="8"/>
      <c r="F657" s="25">
        <f t="shared" si="195"/>
        <v>-494.22925202456793</v>
      </c>
      <c r="G657" s="25">
        <f t="shared" si="196"/>
        <v>-493.45588954788673</v>
      </c>
      <c r="H657" s="26">
        <f t="shared" si="198"/>
        <v>1.2474265865</v>
      </c>
      <c r="I657" s="26">
        <f t="shared" si="199"/>
        <v>1.3131328488333331</v>
      </c>
      <c r="J657" s="29">
        <f t="shared" si="192"/>
        <v>1.1762338400555556</v>
      </c>
      <c r="K657" s="29">
        <f t="shared" si="200"/>
        <v>-0.1368990087777775</v>
      </c>
      <c r="L657" s="58">
        <f t="shared" si="201"/>
        <v>-7.1192746444444399E-2</v>
      </c>
      <c r="M657" s="23"/>
      <c r="N657" s="40">
        <f t="shared" si="193"/>
        <v>-0.72097133273850311</v>
      </c>
      <c r="O657" s="40">
        <f t="shared" si="197"/>
        <v>-5.5629999999999997</v>
      </c>
      <c r="P657" s="44"/>
      <c r="Q657" s="40"/>
      <c r="R657" s="23"/>
    </row>
    <row r="658" spans="1:18" ht="15">
      <c r="A658" s="7">
        <v>844000</v>
      </c>
      <c r="B658" s="7">
        <f t="shared" si="194"/>
        <v>-844</v>
      </c>
      <c r="C658" s="6">
        <v>0.77577503999999997</v>
      </c>
      <c r="E658" s="8"/>
      <c r="F658" s="25">
        <f t="shared" si="195"/>
        <v>-492.68252707120587</v>
      </c>
      <c r="G658" s="25">
        <f t="shared" si="196"/>
        <v>-491.90916459452467</v>
      </c>
      <c r="H658" s="26">
        <f t="shared" si="198"/>
        <v>1.7103742669999999</v>
      </c>
      <c r="I658" s="26">
        <f t="shared" si="199"/>
        <v>1.6026624844999999</v>
      </c>
      <c r="J658" s="29">
        <f t="shared" ref="J658:J721" si="202">AVERAGE(H654:H662)</f>
        <v>1.2611233570555553</v>
      </c>
      <c r="K658" s="29">
        <f t="shared" si="200"/>
        <v>-0.34153912744444459</v>
      </c>
      <c r="L658" s="58">
        <f t="shared" si="201"/>
        <v>-0.44925090994444461</v>
      </c>
      <c r="M658" s="23"/>
      <c r="N658" s="40">
        <f t="shared" si="193"/>
        <v>-0.99772532768129929</v>
      </c>
      <c r="O658" s="40">
        <f t="shared" si="197"/>
        <v>-5.5629999999999997</v>
      </c>
      <c r="P658" s="44"/>
      <c r="Q658" s="40"/>
      <c r="R658" s="23"/>
    </row>
    <row r="659" spans="1:18" ht="15">
      <c r="A659" s="7">
        <v>843000</v>
      </c>
      <c r="B659" s="7">
        <f t="shared" si="194"/>
        <v>-843</v>
      </c>
      <c r="C659" s="6">
        <v>0.83635673300000002</v>
      </c>
      <c r="E659" s="8"/>
      <c r="F659" s="25">
        <f t="shared" si="195"/>
        <v>-491.13580211784381</v>
      </c>
      <c r="G659" s="25">
        <f t="shared" si="196"/>
        <v>-490.36243964116261</v>
      </c>
      <c r="H659" s="26">
        <f t="shared" si="198"/>
        <v>1.8501866</v>
      </c>
      <c r="I659" s="26">
        <f t="shared" si="199"/>
        <v>1.6635657113333331</v>
      </c>
      <c r="J659" s="29">
        <f t="shared" si="202"/>
        <v>1.3245029451666666</v>
      </c>
      <c r="K659" s="29">
        <f t="shared" si="200"/>
        <v>-0.33906276616666653</v>
      </c>
      <c r="L659" s="58">
        <f t="shared" si="201"/>
        <v>-0.52568365483333346</v>
      </c>
      <c r="M659" s="23"/>
      <c r="N659" s="40">
        <f t="shared" si="193"/>
        <v>-0.80763255332012129</v>
      </c>
      <c r="O659" s="40">
        <f t="shared" si="197"/>
        <v>-5.5629999999999997</v>
      </c>
      <c r="P659" s="44"/>
      <c r="Q659" s="40"/>
      <c r="R659" s="23"/>
    </row>
    <row r="660" spans="1:18" ht="15">
      <c r="A660" s="7">
        <v>842000</v>
      </c>
      <c r="B660" s="7">
        <f t="shared" si="194"/>
        <v>-842</v>
      </c>
      <c r="C660" s="6">
        <v>0.80680397299999995</v>
      </c>
      <c r="E660" s="8"/>
      <c r="F660" s="25">
        <f t="shared" si="195"/>
        <v>-489.58907716448175</v>
      </c>
      <c r="G660" s="25">
        <f t="shared" si="196"/>
        <v>-488.81571468780055</v>
      </c>
      <c r="H660" s="26">
        <f t="shared" si="198"/>
        <v>1.430136267</v>
      </c>
      <c r="I660" s="26">
        <f t="shared" si="199"/>
        <v>1.5582778223333333</v>
      </c>
      <c r="J660" s="29">
        <f t="shared" si="202"/>
        <v>1.3536022355555553</v>
      </c>
      <c r="K660" s="29">
        <f t="shared" si="200"/>
        <v>-0.20467558677777808</v>
      </c>
      <c r="L660" s="58">
        <f t="shared" si="201"/>
        <v>-7.6534031444444706E-2</v>
      </c>
      <c r="M660" s="23"/>
      <c r="N660" s="40">
        <f t="shared" si="193"/>
        <v>-0.23963953142445565</v>
      </c>
      <c r="O660" s="40">
        <f t="shared" si="197"/>
        <v>-5.5629999999999997</v>
      </c>
      <c r="P660" s="44"/>
      <c r="Q660" s="40"/>
      <c r="R660" s="23"/>
    </row>
    <row r="661" spans="1:18" ht="15">
      <c r="A661" s="7">
        <v>841000</v>
      </c>
      <c r="B661" s="7">
        <f t="shared" si="194"/>
        <v>-841</v>
      </c>
      <c r="C661" s="6">
        <v>0.72000719999999996</v>
      </c>
      <c r="E661" s="8"/>
      <c r="F661" s="25">
        <f t="shared" si="195"/>
        <v>-488.04235221111969</v>
      </c>
      <c r="G661" s="25">
        <f t="shared" si="196"/>
        <v>-487.26898973443849</v>
      </c>
      <c r="H661" s="26">
        <f t="shared" si="198"/>
        <v>1.3945106</v>
      </c>
      <c r="I661" s="26">
        <f t="shared" si="199"/>
        <v>1.418565869</v>
      </c>
      <c r="J661" s="29">
        <f t="shared" si="202"/>
        <v>1.3375230504444444</v>
      </c>
      <c r="K661" s="29">
        <f t="shared" si="200"/>
        <v>-8.1042818555555618E-2</v>
      </c>
      <c r="L661" s="58">
        <f t="shared" si="201"/>
        <v>-5.6987549555555628E-2</v>
      </c>
      <c r="M661" s="23"/>
      <c r="N661" s="40">
        <f t="shared" si="193"/>
        <v>0.44048349052146224</v>
      </c>
      <c r="O661" s="40">
        <f t="shared" si="197"/>
        <v>-5.5629999999999997</v>
      </c>
      <c r="P661" s="44"/>
      <c r="Q661" s="40"/>
      <c r="R661" s="23"/>
    </row>
    <row r="662" spans="1:18" ht="15">
      <c r="A662" s="7">
        <v>840000</v>
      </c>
      <c r="B662" s="7">
        <f t="shared" si="194"/>
        <v>-840</v>
      </c>
      <c r="C662" s="6">
        <v>0.73111358699999995</v>
      </c>
      <c r="E662" s="8"/>
      <c r="F662" s="25">
        <f t="shared" si="195"/>
        <v>-486.49562725775763</v>
      </c>
      <c r="G662" s="25">
        <f t="shared" si="196"/>
        <v>-485.72226478107643</v>
      </c>
      <c r="H662" s="26">
        <f t="shared" si="198"/>
        <v>1.4310507399999999</v>
      </c>
      <c r="I662" s="26">
        <f t="shared" si="199"/>
        <v>1.3416589043333333</v>
      </c>
      <c r="J662" s="29">
        <f t="shared" si="202"/>
        <v>1.3333965393333331</v>
      </c>
      <c r="K662" s="29">
        <f t="shared" si="200"/>
        <v>-8.2623650000002158E-3</v>
      </c>
      <c r="L662" s="58">
        <f t="shared" si="201"/>
        <v>-9.7654200666666746E-2</v>
      </c>
      <c r="M662" s="23"/>
      <c r="N662" s="40">
        <f t="shared" si="193"/>
        <v>0.91449939182368245</v>
      </c>
      <c r="O662" s="40">
        <f t="shared" si="197"/>
        <v>-5.5629999999999997</v>
      </c>
      <c r="P662" s="44"/>
      <c r="Q662" s="40"/>
      <c r="R662" s="23"/>
    </row>
    <row r="663" spans="1:18" ht="15">
      <c r="A663" s="7">
        <v>839000</v>
      </c>
      <c r="B663" s="7">
        <f t="shared" si="194"/>
        <v>-839</v>
      </c>
      <c r="C663" s="6">
        <v>0.77643932000000004</v>
      </c>
      <c r="E663" s="8"/>
      <c r="F663" s="25">
        <f t="shared" si="195"/>
        <v>-484.94890230439557</v>
      </c>
      <c r="G663" s="25">
        <f t="shared" si="196"/>
        <v>-484.17553982771437</v>
      </c>
      <c r="H663" s="26">
        <f t="shared" si="198"/>
        <v>1.1994153729999999</v>
      </c>
      <c r="I663" s="26">
        <f t="shared" si="199"/>
        <v>1.1893960354999999</v>
      </c>
      <c r="J663" s="29">
        <f t="shared" si="202"/>
        <v>1.2431939185555554</v>
      </c>
      <c r="K663" s="29">
        <f t="shared" si="200"/>
        <v>5.379788305555544E-2</v>
      </c>
      <c r="L663" s="58">
        <f t="shared" si="201"/>
        <v>4.3778545555555493E-2</v>
      </c>
      <c r="M663" s="23"/>
      <c r="N663" s="40">
        <f t="shared" si="193"/>
        <v>0.96061086416295582</v>
      </c>
      <c r="O663" s="40">
        <f t="shared" si="197"/>
        <v>-5.5629999999999997</v>
      </c>
      <c r="P663" s="44"/>
      <c r="Q663" s="40"/>
      <c r="R663" s="23"/>
    </row>
    <row r="664" spans="1:18" ht="15">
      <c r="A664" s="7">
        <v>838000</v>
      </c>
      <c r="B664" s="7">
        <f t="shared" si="194"/>
        <v>-838</v>
      </c>
      <c r="C664" s="6">
        <v>0.91786946700000005</v>
      </c>
      <c r="E664" s="8"/>
      <c r="F664" s="25">
        <f t="shared" si="195"/>
        <v>-483.40217735103352</v>
      </c>
      <c r="G664" s="25">
        <f t="shared" si="196"/>
        <v>-482.62881487435232</v>
      </c>
      <c r="H664" s="26">
        <f t="shared" si="198"/>
        <v>0.93772199349999996</v>
      </c>
      <c r="I664" s="26">
        <f t="shared" si="199"/>
        <v>0.99134079783333329</v>
      </c>
      <c r="J664" s="29">
        <f t="shared" si="202"/>
        <v>1.1449370296666668</v>
      </c>
      <c r="K664" s="29">
        <f t="shared" si="200"/>
        <v>0.15359623183333349</v>
      </c>
      <c r="L664" s="58">
        <f t="shared" si="201"/>
        <v>0.20721503616666681</v>
      </c>
      <c r="M664" s="23"/>
      <c r="N664" s="40">
        <f t="shared" si="193"/>
        <v>0.55724183715982811</v>
      </c>
      <c r="O664" s="40">
        <f t="shared" si="197"/>
        <v>-5.5629999999999997</v>
      </c>
      <c r="P664" s="44"/>
      <c r="Q664" s="40"/>
      <c r="R664" s="23"/>
    </row>
    <row r="665" spans="1:18" ht="15">
      <c r="A665" s="7">
        <v>837000</v>
      </c>
      <c r="B665" s="7">
        <f t="shared" si="194"/>
        <v>-837</v>
      </c>
      <c r="C665" s="6">
        <v>0.96698704000000002</v>
      </c>
      <c r="E665" s="8"/>
      <c r="F665" s="25">
        <f t="shared" si="195"/>
        <v>-481.85545239767146</v>
      </c>
      <c r="G665" s="25">
        <f t="shared" si="196"/>
        <v>-481.08208992099026</v>
      </c>
      <c r="H665" s="26">
        <f t="shared" si="198"/>
        <v>0.836885027</v>
      </c>
      <c r="I665" s="26">
        <f t="shared" si="199"/>
        <v>0.99496500233333329</v>
      </c>
      <c r="J665" s="29">
        <f t="shared" si="202"/>
        <v>1.1088677881111113</v>
      </c>
      <c r="K665" s="29">
        <f t="shared" si="200"/>
        <v>0.11390278577777802</v>
      </c>
      <c r="L665" s="58">
        <f t="shared" si="201"/>
        <v>0.2719827611111113</v>
      </c>
      <c r="M665" s="23"/>
      <c r="N665" s="40">
        <f t="shared" si="193"/>
        <v>-0.10686683850357975</v>
      </c>
      <c r="O665" s="40">
        <f t="shared" si="197"/>
        <v>-5.5629999999999997</v>
      </c>
      <c r="P665" s="44"/>
      <c r="Q665" s="40"/>
      <c r="R665" s="23"/>
    </row>
    <row r="666" spans="1:18" ht="15">
      <c r="A666" s="7">
        <v>836000</v>
      </c>
      <c r="B666" s="7">
        <f t="shared" si="194"/>
        <v>-836</v>
      </c>
      <c r="C666" s="6">
        <v>0.98191014700000001</v>
      </c>
      <c r="E666" s="8"/>
      <c r="F666" s="25">
        <f t="shared" si="195"/>
        <v>-480.3087274443094</v>
      </c>
      <c r="G666" s="25">
        <f t="shared" si="196"/>
        <v>-479.5353649676282</v>
      </c>
      <c r="H666" s="26">
        <f t="shared" si="198"/>
        <v>1.2102879865</v>
      </c>
      <c r="I666" s="26">
        <f t="shared" si="199"/>
        <v>0.98190789783333343</v>
      </c>
      <c r="J666" s="29">
        <f t="shared" si="202"/>
        <v>1.0859289103333332</v>
      </c>
      <c r="K666" s="29">
        <f t="shared" si="200"/>
        <v>0.10402101249999973</v>
      </c>
      <c r="L666" s="58">
        <f t="shared" si="201"/>
        <v>-0.12435907616666686</v>
      </c>
      <c r="M666" s="23"/>
      <c r="N666" s="40">
        <f t="shared" si="193"/>
        <v>-0.7209713327385473</v>
      </c>
      <c r="O666" s="40">
        <f t="shared" si="197"/>
        <v>-5.5629999999999997</v>
      </c>
      <c r="P666" s="44"/>
      <c r="Q666" s="40"/>
      <c r="R666" s="23"/>
    </row>
    <row r="667" spans="1:18" ht="15">
      <c r="A667" s="7">
        <v>835000</v>
      </c>
      <c r="B667" s="7">
        <f t="shared" si="194"/>
        <v>-835</v>
      </c>
      <c r="C667" s="6">
        <v>0.97729009300000003</v>
      </c>
      <c r="E667" s="8"/>
      <c r="F667" s="25">
        <f t="shared" si="195"/>
        <v>-478.76200249094734</v>
      </c>
      <c r="G667" s="25">
        <f t="shared" si="196"/>
        <v>-477.98864001426614</v>
      </c>
      <c r="H667" s="26">
        <f t="shared" si="198"/>
        <v>0.89855068000000005</v>
      </c>
      <c r="I667" s="26">
        <f t="shared" si="199"/>
        <v>1.0249044221666666</v>
      </c>
      <c r="J667" s="29">
        <f t="shared" si="202"/>
        <v>1.0884146355555555</v>
      </c>
      <c r="K667" s="29">
        <f t="shared" si="200"/>
        <v>6.3510213388888959E-2</v>
      </c>
      <c r="L667" s="58">
        <f t="shared" si="201"/>
        <v>0.18986395555555546</v>
      </c>
      <c r="M667" s="23"/>
      <c r="N667" s="40">
        <f t="shared" si="193"/>
        <v>-0.99772532768130162</v>
      </c>
      <c r="O667" s="40">
        <f t="shared" si="197"/>
        <v>-5.5629999999999997</v>
      </c>
      <c r="P667" s="44"/>
      <c r="Q667" s="40"/>
      <c r="R667" s="23"/>
    </row>
    <row r="668" spans="1:18" ht="15">
      <c r="A668" s="7">
        <v>834000</v>
      </c>
      <c r="B668" s="7">
        <f t="shared" si="194"/>
        <v>-834</v>
      </c>
      <c r="C668" s="6">
        <v>0.85707290700000005</v>
      </c>
      <c r="E668" s="8"/>
      <c r="F668" s="25">
        <f t="shared" si="195"/>
        <v>-477.21527753758528</v>
      </c>
      <c r="G668" s="25">
        <f t="shared" si="196"/>
        <v>-476.44191506090408</v>
      </c>
      <c r="H668" s="26">
        <f t="shared" si="198"/>
        <v>0.96587460000000003</v>
      </c>
      <c r="I668" s="26">
        <f t="shared" si="199"/>
        <v>0.98997945766666662</v>
      </c>
      <c r="J668" s="29">
        <f t="shared" si="202"/>
        <v>1.1189991644999999</v>
      </c>
      <c r="K668" s="29">
        <f t="shared" si="200"/>
        <v>0.1290197068333333</v>
      </c>
      <c r="L668" s="58">
        <f t="shared" si="201"/>
        <v>0.15312456449999989</v>
      </c>
      <c r="M668" s="23"/>
      <c r="N668" s="40">
        <f t="shared" si="193"/>
        <v>-0.80763255332010042</v>
      </c>
      <c r="O668" s="40">
        <f t="shared" si="197"/>
        <v>-5.5629999999999997</v>
      </c>
      <c r="P668" s="44"/>
      <c r="Q668" s="40"/>
      <c r="R668" s="23"/>
    </row>
    <row r="669" spans="1:18" ht="15">
      <c r="A669" s="7">
        <v>833000</v>
      </c>
      <c r="B669" s="7">
        <f t="shared" si="194"/>
        <v>-833</v>
      </c>
      <c r="C669" s="6">
        <v>0.82445350699999997</v>
      </c>
      <c r="E669" s="8"/>
      <c r="F669" s="25">
        <f t="shared" si="195"/>
        <v>-475.66855258422322</v>
      </c>
      <c r="G669" s="25">
        <f t="shared" si="196"/>
        <v>-474.89519010754202</v>
      </c>
      <c r="H669" s="26">
        <f t="shared" si="198"/>
        <v>1.1055130929999999</v>
      </c>
      <c r="I669" s="26">
        <f t="shared" si="199"/>
        <v>1.0864827976666667</v>
      </c>
      <c r="J669" s="29">
        <f t="shared" si="202"/>
        <v>1.1674935237222224</v>
      </c>
      <c r="K669" s="29">
        <f t="shared" si="200"/>
        <v>8.1010726055555704E-2</v>
      </c>
      <c r="L669" s="58">
        <f t="shared" si="201"/>
        <v>6.1980430722222479E-2</v>
      </c>
      <c r="M669" s="23"/>
      <c r="N669" s="40">
        <f t="shared" si="193"/>
        <v>-0.23963953142439381</v>
      </c>
      <c r="O669" s="40">
        <f t="shared" si="197"/>
        <v>-5.5629999999999997</v>
      </c>
      <c r="P669" s="44"/>
      <c r="Q669" s="40"/>
      <c r="R669" s="23"/>
    </row>
    <row r="670" spans="1:18" ht="15">
      <c r="A670" s="7">
        <v>832000</v>
      </c>
      <c r="B670" s="7">
        <f t="shared" si="194"/>
        <v>-832</v>
      </c>
      <c r="C670" s="6">
        <v>0.91223742699999999</v>
      </c>
      <c r="E670" s="8"/>
      <c r="F670" s="25">
        <f t="shared" si="195"/>
        <v>-474.12182763086116</v>
      </c>
      <c r="G670" s="25">
        <f t="shared" si="196"/>
        <v>-473.34846515417996</v>
      </c>
      <c r="H670" s="26">
        <f t="shared" si="198"/>
        <v>1.1880606999999999</v>
      </c>
      <c r="I670" s="26">
        <f t="shared" si="199"/>
        <v>1.2489986866666667</v>
      </c>
      <c r="J670" s="29">
        <f t="shared" si="202"/>
        <v>1.1909982614999999</v>
      </c>
      <c r="K670" s="29">
        <f t="shared" si="200"/>
        <v>-5.8000425166666814E-2</v>
      </c>
      <c r="L670" s="58">
        <f t="shared" si="201"/>
        <v>2.9375615000000188E-3</v>
      </c>
      <c r="M670" s="23"/>
      <c r="N670" s="40">
        <f t="shared" si="193"/>
        <v>0.44048349052151942</v>
      </c>
      <c r="O670" s="40">
        <f t="shared" si="197"/>
        <v>-5.5629999999999997</v>
      </c>
      <c r="P670" s="44"/>
      <c r="Q670" s="40"/>
      <c r="R670" s="23"/>
    </row>
    <row r="671" spans="1:18" ht="15">
      <c r="A671" s="7">
        <v>831000</v>
      </c>
      <c r="B671" s="7">
        <f t="shared" si="194"/>
        <v>-831</v>
      </c>
      <c r="C671" s="6">
        <v>0.89753925300000004</v>
      </c>
      <c r="E671" s="8"/>
      <c r="F671" s="25">
        <f t="shared" si="195"/>
        <v>-472.5751026774991</v>
      </c>
      <c r="G671" s="25">
        <f t="shared" si="196"/>
        <v>-471.8017402008179</v>
      </c>
      <c r="H671" s="26">
        <f t="shared" si="198"/>
        <v>1.4534222670000001</v>
      </c>
      <c r="I671" s="26">
        <f t="shared" si="199"/>
        <v>1.3720530335000001</v>
      </c>
      <c r="J671" s="29">
        <f t="shared" si="202"/>
        <v>1.1841479518888889</v>
      </c>
      <c r="K671" s="29">
        <f t="shared" si="200"/>
        <v>-0.18790508161111119</v>
      </c>
      <c r="L671" s="58">
        <f t="shared" si="201"/>
        <v>-0.26927431511111122</v>
      </c>
      <c r="M671" s="23"/>
      <c r="N671" s="40">
        <f t="shared" si="193"/>
        <v>0.91449939182370821</v>
      </c>
      <c r="O671" s="40">
        <f t="shared" si="197"/>
        <v>-5.5629999999999997</v>
      </c>
      <c r="P671" s="44"/>
      <c r="Q671" s="40"/>
      <c r="R671" s="23"/>
    </row>
    <row r="672" spans="1:18" ht="15">
      <c r="A672" s="7">
        <v>830000</v>
      </c>
      <c r="B672" s="7">
        <f t="shared" si="194"/>
        <v>-830</v>
      </c>
      <c r="C672" s="6">
        <v>1.02302252</v>
      </c>
      <c r="E672" s="8"/>
      <c r="F672" s="25">
        <f t="shared" si="195"/>
        <v>-471.02837772413704</v>
      </c>
      <c r="G672" s="25">
        <f t="shared" si="196"/>
        <v>-470.25501524745584</v>
      </c>
      <c r="H672" s="26">
        <f t="shared" si="198"/>
        <v>1.4746761335</v>
      </c>
      <c r="I672" s="26">
        <f t="shared" si="199"/>
        <v>1.4340898756666667</v>
      </c>
      <c r="J672" s="29">
        <f t="shared" si="202"/>
        <v>1.2061681518888889</v>
      </c>
      <c r="K672" s="29">
        <f t="shared" si="200"/>
        <v>-0.22792172377777775</v>
      </c>
      <c r="L672" s="58">
        <f t="shared" si="201"/>
        <v>-0.26850798161111111</v>
      </c>
      <c r="M672" s="23"/>
      <c r="N672" s="40">
        <f t="shared" si="193"/>
        <v>0.96061086416293806</v>
      </c>
      <c r="O672" s="40">
        <f t="shared" si="197"/>
        <v>-5.5629999999999997</v>
      </c>
      <c r="P672" s="44"/>
      <c r="Q672" s="40"/>
      <c r="R672" s="23"/>
    </row>
    <row r="673" spans="1:18" ht="15">
      <c r="A673" s="7">
        <v>829000</v>
      </c>
      <c r="B673" s="7">
        <f t="shared" si="194"/>
        <v>-829</v>
      </c>
      <c r="C673" s="6">
        <v>1.189240853</v>
      </c>
      <c r="E673" s="8"/>
      <c r="F673" s="25">
        <f t="shared" si="195"/>
        <v>-469.48165277077499</v>
      </c>
      <c r="G673" s="25">
        <f t="shared" si="196"/>
        <v>-468.70829029409379</v>
      </c>
      <c r="H673" s="26">
        <f t="shared" si="198"/>
        <v>1.3741712265000001</v>
      </c>
      <c r="I673" s="26">
        <f t="shared" si="199"/>
        <v>1.2990916756666666</v>
      </c>
      <c r="J673" s="29">
        <f t="shared" si="202"/>
        <v>1.2069249978333334</v>
      </c>
      <c r="K673" s="29">
        <f t="shared" si="200"/>
        <v>-9.216667783333321E-2</v>
      </c>
      <c r="L673" s="58">
        <f t="shared" si="201"/>
        <v>-0.16724622866666672</v>
      </c>
      <c r="M673" s="23"/>
      <c r="N673" s="40">
        <f t="shared" si="193"/>
        <v>0.55724183715977516</v>
      </c>
      <c r="O673" s="40">
        <f t="shared" si="197"/>
        <v>-5.5629999999999997</v>
      </c>
      <c r="P673" s="44"/>
      <c r="Q673" s="40"/>
      <c r="R673" s="23"/>
    </row>
    <row r="674" spans="1:18" ht="15">
      <c r="A674" s="7">
        <v>828000</v>
      </c>
      <c r="B674" s="7">
        <f t="shared" si="194"/>
        <v>-828</v>
      </c>
      <c r="C674" s="6">
        <v>1.2670260529999999</v>
      </c>
      <c r="E674" s="8"/>
      <c r="F674" s="25">
        <f t="shared" si="195"/>
        <v>-467.93492781741293</v>
      </c>
      <c r="G674" s="25">
        <f t="shared" si="196"/>
        <v>-467.16156534073173</v>
      </c>
      <c r="H674" s="26">
        <f t="shared" si="198"/>
        <v>1.0484276669999999</v>
      </c>
      <c r="I674" s="26">
        <f t="shared" si="199"/>
        <v>1.1904113645000001</v>
      </c>
      <c r="J674" s="29">
        <f t="shared" si="202"/>
        <v>1.2224486927222225</v>
      </c>
      <c r="K674" s="29">
        <f t="shared" si="200"/>
        <v>3.2037328222222383E-2</v>
      </c>
      <c r="L674" s="58">
        <f t="shared" si="201"/>
        <v>0.17402102572222256</v>
      </c>
      <c r="M674" s="23"/>
      <c r="N674" s="40">
        <f t="shared" si="193"/>
        <v>-0.10686683850364309</v>
      </c>
      <c r="O674" s="40">
        <f t="shared" si="197"/>
        <v>-5.5629999999999997</v>
      </c>
      <c r="P674" s="44"/>
      <c r="Q674" s="40"/>
      <c r="R674" s="23"/>
    </row>
    <row r="675" spans="1:18" ht="15">
      <c r="A675" s="7">
        <v>827000</v>
      </c>
      <c r="B675" s="7">
        <f t="shared" si="194"/>
        <v>-827</v>
      </c>
      <c r="C675" s="6">
        <v>1.261144893</v>
      </c>
      <c r="E675" s="8"/>
      <c r="F675" s="25">
        <f t="shared" si="195"/>
        <v>-466.38820286405087</v>
      </c>
      <c r="G675" s="25">
        <f t="shared" si="196"/>
        <v>-465.61484038736967</v>
      </c>
      <c r="H675" s="26">
        <f t="shared" si="198"/>
        <v>1.1486352000000002</v>
      </c>
      <c r="I675" s="26">
        <f t="shared" si="199"/>
        <v>1.0979317823333334</v>
      </c>
      <c r="J675" s="29">
        <f t="shared" si="202"/>
        <v>1.1984084564444446</v>
      </c>
      <c r="K675" s="29">
        <f t="shared" si="200"/>
        <v>0.10047667411111116</v>
      </c>
      <c r="L675" s="58">
        <f t="shared" si="201"/>
        <v>4.9773256444444414E-2</v>
      </c>
      <c r="M675" s="23"/>
      <c r="N675" s="40">
        <f t="shared" si="193"/>
        <v>-0.72097133273859149</v>
      </c>
      <c r="O675" s="40">
        <f t="shared" si="197"/>
        <v>-5.5629999999999997</v>
      </c>
      <c r="P675" s="44"/>
      <c r="Q675" s="40"/>
      <c r="R675" s="23"/>
    </row>
    <row r="676" spans="1:18" ht="15">
      <c r="A676" s="7">
        <v>826000</v>
      </c>
      <c r="B676" s="7">
        <f t="shared" si="194"/>
        <v>-826</v>
      </c>
      <c r="C676" s="6">
        <v>1.190256373</v>
      </c>
      <c r="E676" s="8"/>
      <c r="F676" s="25">
        <f t="shared" si="195"/>
        <v>-464.84147791068881</v>
      </c>
      <c r="G676" s="25">
        <f t="shared" si="196"/>
        <v>-464.06811543400761</v>
      </c>
      <c r="H676" s="26">
        <f t="shared" si="198"/>
        <v>1.09673248</v>
      </c>
      <c r="I676" s="26">
        <f t="shared" si="199"/>
        <v>1.0726846311666667</v>
      </c>
      <c r="J676" s="29">
        <f t="shared" si="202"/>
        <v>1.1303784282222222</v>
      </c>
      <c r="K676" s="29">
        <f t="shared" si="200"/>
        <v>5.7693797055555551E-2</v>
      </c>
      <c r="L676" s="58">
        <f t="shared" si="201"/>
        <v>3.3645948222222222E-2</v>
      </c>
      <c r="M676" s="23"/>
      <c r="N676" s="40">
        <f t="shared" si="193"/>
        <v>-0.99772532768130784</v>
      </c>
      <c r="O676" s="40">
        <f t="shared" si="197"/>
        <v>-5.5629999999999997</v>
      </c>
      <c r="P676" s="44"/>
      <c r="Q676" s="40"/>
      <c r="R676" s="23"/>
    </row>
    <row r="677" spans="1:18" ht="15">
      <c r="A677" s="7">
        <v>825000</v>
      </c>
      <c r="B677" s="7">
        <f t="shared" si="194"/>
        <v>-825</v>
      </c>
      <c r="C677" s="6">
        <v>1.0525841469999999</v>
      </c>
      <c r="E677" s="8"/>
      <c r="F677" s="25">
        <f t="shared" si="195"/>
        <v>-463.29475295732675</v>
      </c>
      <c r="G677" s="25">
        <f t="shared" si="196"/>
        <v>-462.52139048064555</v>
      </c>
      <c r="H677" s="26">
        <f t="shared" si="198"/>
        <v>0.97268621349999995</v>
      </c>
      <c r="I677" s="26">
        <f t="shared" si="199"/>
        <v>1.1048816801666665</v>
      </c>
      <c r="J677" s="29">
        <f t="shared" si="202"/>
        <v>1.0559293222777779</v>
      </c>
      <c r="K677" s="29">
        <f t="shared" si="200"/>
        <v>-4.8952357888888631E-2</v>
      </c>
      <c r="L677" s="58">
        <f t="shared" si="201"/>
        <v>8.3243108777777963E-2</v>
      </c>
      <c r="M677" s="23"/>
      <c r="N677" s="40">
        <f t="shared" si="193"/>
        <v>-0.8076325533200629</v>
      </c>
      <c r="O677" s="40">
        <f t="shared" si="197"/>
        <v>-5.5629999999999997</v>
      </c>
      <c r="P677" s="44"/>
      <c r="Q677" s="40"/>
      <c r="R677" s="23"/>
    </row>
    <row r="678" spans="1:18" ht="15">
      <c r="A678" s="7">
        <v>824000</v>
      </c>
      <c r="B678" s="7">
        <f t="shared" si="194"/>
        <v>-824</v>
      </c>
      <c r="C678" s="6">
        <v>1.0072356</v>
      </c>
      <c r="E678" s="8"/>
      <c r="F678" s="25">
        <f t="shared" si="195"/>
        <v>-461.74802800396469</v>
      </c>
      <c r="G678" s="25">
        <f t="shared" si="196"/>
        <v>-460.97466552728349</v>
      </c>
      <c r="H678" s="26">
        <f t="shared" si="198"/>
        <v>1.245226347</v>
      </c>
      <c r="I678" s="26">
        <f t="shared" si="199"/>
        <v>1.0632037113333332</v>
      </c>
      <c r="J678" s="29">
        <f t="shared" si="202"/>
        <v>0.99153453122222224</v>
      </c>
      <c r="K678" s="29">
        <f t="shared" si="200"/>
        <v>-7.1669180111111008E-2</v>
      </c>
      <c r="L678" s="58">
        <f t="shared" si="201"/>
        <v>-0.25369181577777777</v>
      </c>
      <c r="M678" s="23"/>
      <c r="N678" s="40">
        <f t="shared" si="193"/>
        <v>-0.23963953142433195</v>
      </c>
      <c r="O678" s="40">
        <f t="shared" si="197"/>
        <v>-5.5629999999999997</v>
      </c>
      <c r="P678" s="44"/>
      <c r="Q678" s="40"/>
      <c r="R678" s="23"/>
    </row>
    <row r="679" spans="1:18" ht="15">
      <c r="A679" s="7">
        <v>823000</v>
      </c>
      <c r="B679" s="7">
        <f t="shared" si="194"/>
        <v>-823</v>
      </c>
      <c r="C679" s="6">
        <v>0.92440937300000003</v>
      </c>
      <c r="E679" s="8"/>
      <c r="F679" s="25">
        <f t="shared" si="195"/>
        <v>-460.20130305060263</v>
      </c>
      <c r="G679" s="25">
        <f t="shared" si="196"/>
        <v>-459.42794057392143</v>
      </c>
      <c r="H679" s="26">
        <f t="shared" si="198"/>
        <v>0.97169857349999988</v>
      </c>
      <c r="I679" s="26">
        <f t="shared" si="199"/>
        <v>1.0193589778333332</v>
      </c>
      <c r="J679" s="29">
        <f t="shared" si="202"/>
        <v>0.97095217855555538</v>
      </c>
      <c r="K679" s="29">
        <f t="shared" si="200"/>
        <v>-4.8406799277777801E-2</v>
      </c>
      <c r="L679" s="58">
        <f t="shared" si="201"/>
        <v>-7.4639494444450616E-4</v>
      </c>
      <c r="M679" s="23"/>
      <c r="N679" s="40">
        <f t="shared" si="193"/>
        <v>0.44048349052157659</v>
      </c>
      <c r="O679" s="40">
        <f t="shared" si="197"/>
        <v>-5.5629999999999997</v>
      </c>
      <c r="P679" s="44"/>
      <c r="Q679" s="40"/>
      <c r="R679" s="23"/>
    </row>
    <row r="680" spans="1:18" ht="15">
      <c r="A680" s="7">
        <v>822000</v>
      </c>
      <c r="B680" s="7">
        <f t="shared" si="194"/>
        <v>-822</v>
      </c>
      <c r="C680" s="6">
        <v>0.728896133</v>
      </c>
      <c r="E680" s="8"/>
      <c r="F680" s="25">
        <f t="shared" si="195"/>
        <v>-458.65457809724057</v>
      </c>
      <c r="G680" s="25">
        <f t="shared" si="196"/>
        <v>-457.88121562055937</v>
      </c>
      <c r="H680" s="26">
        <f t="shared" si="198"/>
        <v>0.84115201299999998</v>
      </c>
      <c r="I680" s="26">
        <f t="shared" si="199"/>
        <v>0.87249492216666658</v>
      </c>
      <c r="J680" s="29">
        <f t="shared" si="202"/>
        <v>0.99825559855555546</v>
      </c>
      <c r="K680" s="29">
        <f t="shared" si="200"/>
        <v>0.12576067638888888</v>
      </c>
      <c r="L680" s="58">
        <f t="shared" si="201"/>
        <v>0.15710358555555548</v>
      </c>
      <c r="M680" s="23"/>
      <c r="N680" s="40">
        <f t="shared" si="193"/>
        <v>0.91449939182372242</v>
      </c>
      <c r="O680" s="40">
        <f t="shared" si="197"/>
        <v>-5.5629999999999997</v>
      </c>
      <c r="P680" s="44"/>
      <c r="Q680" s="40"/>
      <c r="R680" s="23"/>
    </row>
    <row r="681" spans="1:18" ht="15">
      <c r="A681" s="7">
        <v>821000</v>
      </c>
      <c r="B681" s="7">
        <f t="shared" si="194"/>
        <v>-821</v>
      </c>
      <c r="C681" s="6">
        <v>0.62494444000000005</v>
      </c>
      <c r="E681" s="8"/>
      <c r="F681" s="25">
        <f t="shared" si="195"/>
        <v>-457.10785314387851</v>
      </c>
      <c r="G681" s="25">
        <f t="shared" si="196"/>
        <v>-456.33449066719731</v>
      </c>
      <c r="H681" s="26">
        <f t="shared" si="198"/>
        <v>0.80463418000000009</v>
      </c>
      <c r="I681" s="26">
        <f t="shared" si="199"/>
        <v>0.81346810000000003</v>
      </c>
      <c r="J681" s="29">
        <f t="shared" si="202"/>
        <v>1.0250800193333331</v>
      </c>
      <c r="K681" s="29">
        <f t="shared" si="200"/>
        <v>0.21161191933333312</v>
      </c>
      <c r="L681" s="58">
        <f t="shared" si="201"/>
        <v>0.22044583933333306</v>
      </c>
      <c r="M681" s="23"/>
      <c r="N681" s="40">
        <f t="shared" si="193"/>
        <v>0.96061086416292829</v>
      </c>
      <c r="O681" s="40">
        <f t="shared" si="197"/>
        <v>-5.5629999999999997</v>
      </c>
      <c r="P681" s="44"/>
      <c r="Q681" s="40"/>
      <c r="R681" s="23"/>
    </row>
    <row r="682" spans="1:18" ht="15">
      <c r="A682" s="7">
        <v>820000</v>
      </c>
      <c r="B682" s="7">
        <f t="shared" si="194"/>
        <v>-820</v>
      </c>
      <c r="C682" s="6">
        <v>0.78396441299999997</v>
      </c>
      <c r="E682" s="8"/>
      <c r="F682" s="25">
        <f t="shared" si="195"/>
        <v>-455.56112819051646</v>
      </c>
      <c r="G682" s="25">
        <f t="shared" si="196"/>
        <v>-454.78776571383526</v>
      </c>
      <c r="H682" s="26">
        <f t="shared" si="198"/>
        <v>0.79461810700000002</v>
      </c>
      <c r="I682" s="26">
        <f t="shared" si="199"/>
        <v>0.82081292666666672</v>
      </c>
      <c r="J682" s="29">
        <f t="shared" si="202"/>
        <v>1.0610336037777774</v>
      </c>
      <c r="K682" s="29">
        <f t="shared" si="200"/>
        <v>0.24022067711111073</v>
      </c>
      <c r="L682" s="58">
        <f t="shared" si="201"/>
        <v>0.26641549677777743</v>
      </c>
      <c r="M682" s="23"/>
      <c r="N682" s="40">
        <f t="shared" si="193"/>
        <v>0.55724183715972231</v>
      </c>
      <c r="O682" s="40">
        <f t="shared" si="197"/>
        <v>-5.5629999999999997</v>
      </c>
      <c r="P682" s="44"/>
      <c r="Q682" s="40"/>
      <c r="R682" s="23"/>
    </row>
    <row r="683" spans="1:18" ht="15">
      <c r="A683" s="7">
        <v>819000</v>
      </c>
      <c r="B683" s="7">
        <f t="shared" si="194"/>
        <v>-819</v>
      </c>
      <c r="C683" s="6">
        <v>0.894581933</v>
      </c>
      <c r="E683" s="8"/>
      <c r="F683" s="25">
        <f t="shared" si="195"/>
        <v>-454.0144032371544</v>
      </c>
      <c r="G683" s="25">
        <f t="shared" si="196"/>
        <v>-453.2410407604732</v>
      </c>
      <c r="H683" s="26">
        <f t="shared" si="198"/>
        <v>0.86318649299999994</v>
      </c>
      <c r="I683" s="26">
        <f t="shared" si="199"/>
        <v>1.0173901933333334</v>
      </c>
      <c r="J683" s="29">
        <f t="shared" si="202"/>
        <v>1.057997931111111</v>
      </c>
      <c r="K683" s="29">
        <f t="shared" si="200"/>
        <v>4.0607737777777597E-2</v>
      </c>
      <c r="L683" s="58">
        <f t="shared" si="201"/>
        <v>0.19481143811111101</v>
      </c>
      <c r="M683" s="23"/>
      <c r="N683" s="40">
        <f t="shared" si="193"/>
        <v>-0.10686683850367817</v>
      </c>
      <c r="O683" s="40">
        <f t="shared" si="197"/>
        <v>-5.5629999999999997</v>
      </c>
      <c r="P683" s="44"/>
      <c r="Q683" s="40"/>
      <c r="R683" s="23"/>
    </row>
    <row r="684" spans="1:18" ht="15">
      <c r="A684" s="7">
        <v>818000</v>
      </c>
      <c r="B684" s="7">
        <f t="shared" si="194"/>
        <v>-818</v>
      </c>
      <c r="C684" s="6">
        <v>1.0017927600000001</v>
      </c>
      <c r="E684" s="8"/>
      <c r="F684" s="25">
        <f t="shared" si="195"/>
        <v>-452.46767828379234</v>
      </c>
      <c r="G684" s="25">
        <f t="shared" si="196"/>
        <v>-451.69431580711114</v>
      </c>
      <c r="H684" s="26">
        <f t="shared" si="198"/>
        <v>1.3943659799999999</v>
      </c>
      <c r="I684" s="26">
        <f t="shared" si="199"/>
        <v>1.1985682466666665</v>
      </c>
      <c r="J684" s="29">
        <f t="shared" si="202"/>
        <v>1.04335486</v>
      </c>
      <c r="K684" s="29">
        <f t="shared" si="200"/>
        <v>-0.15521338666666651</v>
      </c>
      <c r="L684" s="58">
        <f t="shared" si="201"/>
        <v>-0.3510111199999999</v>
      </c>
      <c r="M684" s="23"/>
      <c r="N684" s="40">
        <f t="shared" si="193"/>
        <v>-0.72097133273861591</v>
      </c>
      <c r="O684" s="40">
        <f t="shared" si="197"/>
        <v>-5.5629999999999997</v>
      </c>
      <c r="P684" s="44"/>
      <c r="Q684" s="40"/>
      <c r="R684" s="23"/>
    </row>
    <row r="685" spans="1:18" ht="15">
      <c r="A685" s="7">
        <v>817000</v>
      </c>
      <c r="B685" s="7">
        <f t="shared" si="194"/>
        <v>-817</v>
      </c>
      <c r="C685" s="6">
        <v>1.0914328799999999</v>
      </c>
      <c r="E685" s="8"/>
      <c r="F685" s="25">
        <f t="shared" si="195"/>
        <v>-450.92095333043028</v>
      </c>
      <c r="G685" s="25">
        <f t="shared" si="196"/>
        <v>-450.14759085374908</v>
      </c>
      <c r="H685" s="26">
        <f t="shared" si="198"/>
        <v>1.3381522669999999</v>
      </c>
      <c r="I685" s="26">
        <f t="shared" si="199"/>
        <v>1.3429289068333332</v>
      </c>
      <c r="J685" s="29">
        <f t="shared" si="202"/>
        <v>1.0635279222222223</v>
      </c>
      <c r="K685" s="29">
        <f t="shared" si="200"/>
        <v>-0.27940098461111096</v>
      </c>
      <c r="L685" s="58">
        <f t="shared" si="201"/>
        <v>-0.27462434477777764</v>
      </c>
      <c r="M685" s="23"/>
      <c r="N685" s="40">
        <f t="shared" si="193"/>
        <v>-0.99772532768131217</v>
      </c>
      <c r="O685" s="40">
        <f t="shared" si="197"/>
        <v>-5.5629999999999997</v>
      </c>
      <c r="P685" s="44"/>
      <c r="Q685" s="40"/>
      <c r="R685" s="23"/>
    </row>
    <row r="686" spans="1:18" ht="15">
      <c r="A686" s="7">
        <v>816000</v>
      </c>
      <c r="B686" s="7">
        <f t="shared" si="194"/>
        <v>-816</v>
      </c>
      <c r="C686" s="6">
        <v>1.2310053729999999</v>
      </c>
      <c r="E686" s="8"/>
      <c r="F686" s="25">
        <f t="shared" si="195"/>
        <v>-449.37422837706822</v>
      </c>
      <c r="G686" s="25">
        <f t="shared" si="196"/>
        <v>-448.60086590038702</v>
      </c>
      <c r="H686" s="26">
        <f t="shared" si="198"/>
        <v>1.2962684735000001</v>
      </c>
      <c r="I686" s="26">
        <f t="shared" si="199"/>
        <v>1.2841086778333333</v>
      </c>
      <c r="J686" s="29">
        <f t="shared" si="202"/>
        <v>1.0865811452222223</v>
      </c>
      <c r="K686" s="29">
        <f t="shared" si="200"/>
        <v>-0.197527532611111</v>
      </c>
      <c r="L686" s="58">
        <f t="shared" si="201"/>
        <v>-0.20968732827777781</v>
      </c>
      <c r="M686" s="23"/>
      <c r="N686" s="40">
        <f t="shared" si="193"/>
        <v>-0.80763255332000861</v>
      </c>
      <c r="O686" s="40">
        <f t="shared" si="197"/>
        <v>-5.5629999999999997</v>
      </c>
      <c r="P686" s="44"/>
      <c r="Q686" s="40"/>
      <c r="R686" s="23"/>
    </row>
    <row r="687" spans="1:18" ht="15">
      <c r="A687" s="7">
        <v>815000</v>
      </c>
      <c r="B687" s="7">
        <f t="shared" si="194"/>
        <v>-815</v>
      </c>
      <c r="C687" s="6">
        <v>1.3007362929999999</v>
      </c>
      <c r="E687" s="8"/>
      <c r="F687" s="25">
        <f t="shared" si="195"/>
        <v>-447.82750342370616</v>
      </c>
      <c r="G687" s="25">
        <f t="shared" si="196"/>
        <v>-447.05414094702496</v>
      </c>
      <c r="H687" s="26">
        <f t="shared" si="198"/>
        <v>1.2179052930000001</v>
      </c>
      <c r="I687" s="26">
        <f t="shared" si="199"/>
        <v>1.1180282333333333</v>
      </c>
      <c r="J687" s="29">
        <f t="shared" si="202"/>
        <v>1.1085133303333334</v>
      </c>
      <c r="K687" s="29">
        <f t="shared" si="200"/>
        <v>-9.514902999999908E-3</v>
      </c>
      <c r="L687" s="58">
        <f t="shared" si="201"/>
        <v>-0.10939196266666662</v>
      </c>
      <c r="M687" s="23"/>
      <c r="N687" s="40">
        <f t="shared" si="193"/>
        <v>-0.23963953142427011</v>
      </c>
      <c r="O687" s="40">
        <f t="shared" si="197"/>
        <v>-5.5629999999999997</v>
      </c>
      <c r="P687" s="44"/>
      <c r="Q687" s="40"/>
      <c r="R687" s="23"/>
    </row>
    <row r="688" spans="1:18" ht="15">
      <c r="A688" s="7">
        <v>814000</v>
      </c>
      <c r="B688" s="7">
        <f t="shared" si="194"/>
        <v>-814</v>
      </c>
      <c r="C688" s="6">
        <v>1.4158414669999999</v>
      </c>
      <c r="E688" s="8"/>
      <c r="F688" s="25">
        <f t="shared" si="195"/>
        <v>-446.2807784703441</v>
      </c>
      <c r="G688" s="25">
        <f t="shared" si="196"/>
        <v>-445.5074159936629</v>
      </c>
      <c r="H688" s="26">
        <f t="shared" si="198"/>
        <v>0.83991093350000001</v>
      </c>
      <c r="I688" s="26">
        <f t="shared" si="199"/>
        <v>1.0268419331666667</v>
      </c>
      <c r="J688" s="29">
        <f t="shared" si="202"/>
        <v>1.1355314755555554</v>
      </c>
      <c r="K688" s="29">
        <f t="shared" si="200"/>
        <v>0.10868954238888873</v>
      </c>
      <c r="L688" s="58">
        <f t="shared" si="201"/>
        <v>0.29562054205555544</v>
      </c>
      <c r="M688" s="23"/>
      <c r="N688" s="40">
        <f t="shared" si="193"/>
        <v>0.44048349052163377</v>
      </c>
      <c r="O688" s="40">
        <f t="shared" si="197"/>
        <v>-5.5629999999999997</v>
      </c>
      <c r="P688" s="44"/>
      <c r="Q688" s="40"/>
      <c r="R688" s="23"/>
    </row>
    <row r="689" spans="1:18" ht="15">
      <c r="A689" s="7">
        <v>813000</v>
      </c>
      <c r="B689" s="7">
        <f t="shared" si="194"/>
        <v>-813</v>
      </c>
      <c r="C689" s="6">
        <v>1.30862364</v>
      </c>
      <c r="E689" s="8"/>
      <c r="F689" s="25">
        <f t="shared" si="195"/>
        <v>-444.73405351698204</v>
      </c>
      <c r="G689" s="25">
        <f t="shared" si="196"/>
        <v>-443.96069104030084</v>
      </c>
      <c r="H689" s="26">
        <f t="shared" si="198"/>
        <v>1.022709573</v>
      </c>
      <c r="I689" s="26">
        <f t="shared" si="199"/>
        <v>0.95824456449999984</v>
      </c>
      <c r="J689" s="29">
        <f t="shared" si="202"/>
        <v>1.0921034999999999</v>
      </c>
      <c r="K689" s="29">
        <f t="shared" si="200"/>
        <v>0.13385893550000005</v>
      </c>
      <c r="L689" s="58">
        <f t="shared" si="201"/>
        <v>6.9393926999999911E-2</v>
      </c>
      <c r="M689" s="23"/>
      <c r="N689" s="40">
        <f t="shared" si="193"/>
        <v>0.91449939182375972</v>
      </c>
      <c r="O689" s="40">
        <f t="shared" si="197"/>
        <v>-5.5629999999999997</v>
      </c>
      <c r="P689" s="44"/>
      <c r="Q689" s="40"/>
      <c r="R689" s="23"/>
    </row>
    <row r="690" spans="1:18" ht="15">
      <c r="A690" s="7">
        <v>812000</v>
      </c>
      <c r="B690" s="7">
        <f t="shared" si="194"/>
        <v>-812</v>
      </c>
      <c r="C690" s="6">
        <v>1.3421822670000001</v>
      </c>
      <c r="E690" s="8"/>
      <c r="F690" s="25">
        <f t="shared" si="195"/>
        <v>-443.18732856361999</v>
      </c>
      <c r="G690" s="25">
        <f t="shared" si="196"/>
        <v>-442.41396608693879</v>
      </c>
      <c r="H690" s="26">
        <f t="shared" si="198"/>
        <v>1.012113187</v>
      </c>
      <c r="I690" s="26">
        <f t="shared" si="199"/>
        <v>1.008943511</v>
      </c>
      <c r="J690" s="29">
        <f t="shared" si="202"/>
        <v>1.0583258058888889</v>
      </c>
      <c r="K690" s="29">
        <f t="shared" si="200"/>
        <v>4.93822948888889E-2</v>
      </c>
      <c r="L690" s="58">
        <f t="shared" si="201"/>
        <v>4.6212618888888946E-2</v>
      </c>
      <c r="M690" s="23"/>
      <c r="N690" s="40">
        <f t="shared" si="193"/>
        <v>0.96061086416291053</v>
      </c>
      <c r="O690" s="40">
        <f t="shared" si="197"/>
        <v>-5.5629999999999997</v>
      </c>
      <c r="P690" s="44"/>
      <c r="Q690" s="40"/>
      <c r="R690" s="23"/>
    </row>
    <row r="691" spans="1:18" ht="15">
      <c r="A691" s="7">
        <v>811000</v>
      </c>
      <c r="B691" s="7">
        <f t="shared" si="194"/>
        <v>-811</v>
      </c>
      <c r="C691" s="6">
        <v>1.4916195999999999</v>
      </c>
      <c r="E691" s="8"/>
      <c r="F691" s="25">
        <f t="shared" si="195"/>
        <v>-441.64060361025793</v>
      </c>
      <c r="G691" s="25">
        <f t="shared" si="196"/>
        <v>-440.86724113357673</v>
      </c>
      <c r="H691" s="26">
        <f t="shared" si="198"/>
        <v>0.99200777299999998</v>
      </c>
      <c r="I691" s="26">
        <f t="shared" si="199"/>
        <v>1.0368235866666666</v>
      </c>
      <c r="J691" s="29">
        <f t="shared" si="202"/>
        <v>1.0516667288333332</v>
      </c>
      <c r="K691" s="29">
        <f t="shared" si="200"/>
        <v>1.4843142166666601E-2</v>
      </c>
      <c r="L691" s="58">
        <f t="shared" si="201"/>
        <v>5.9658955833333249E-2</v>
      </c>
      <c r="M691" s="23"/>
      <c r="N691" s="40">
        <f t="shared" si="193"/>
        <v>0.55724183715966946</v>
      </c>
      <c r="O691" s="40">
        <f t="shared" si="197"/>
        <v>-5.5629999999999997</v>
      </c>
      <c r="P691" s="44"/>
      <c r="Q691" s="40"/>
      <c r="R691" s="23"/>
    </row>
    <row r="692" spans="1:18" ht="15">
      <c r="A692" s="7">
        <v>810000</v>
      </c>
      <c r="B692" s="7">
        <f t="shared" si="194"/>
        <v>-810</v>
      </c>
      <c r="C692" s="6">
        <v>1.5385078670000001</v>
      </c>
      <c r="E692" s="8"/>
      <c r="F692" s="25">
        <f t="shared" si="195"/>
        <v>-440.09387865689587</v>
      </c>
      <c r="G692" s="25">
        <f t="shared" si="196"/>
        <v>-439.32051618021467</v>
      </c>
      <c r="H692" s="26">
        <f t="shared" si="198"/>
        <v>1.1063498</v>
      </c>
      <c r="I692" s="26">
        <f t="shared" si="199"/>
        <v>1.0339572576666667</v>
      </c>
      <c r="J692" s="29">
        <f t="shared" si="202"/>
        <v>1.0439912696111111</v>
      </c>
      <c r="K692" s="29">
        <f t="shared" si="200"/>
        <v>1.0034011944444421E-2</v>
      </c>
      <c r="L692" s="58">
        <f t="shared" si="201"/>
        <v>-6.2358530388888944E-2</v>
      </c>
      <c r="M692" s="23"/>
      <c r="N692" s="40">
        <f t="shared" si="193"/>
        <v>-0.10686683850376978</v>
      </c>
      <c r="O692" s="40">
        <f t="shared" si="197"/>
        <v>-5.5629999999999997</v>
      </c>
      <c r="P692" s="44"/>
      <c r="Q692" s="40"/>
      <c r="R692" s="23"/>
    </row>
    <row r="693" spans="1:18" ht="15">
      <c r="A693" s="7">
        <v>809000</v>
      </c>
      <c r="B693" s="7">
        <f t="shared" si="194"/>
        <v>-809</v>
      </c>
      <c r="C693" s="6">
        <v>1.5439214670000001</v>
      </c>
      <c r="E693" s="8"/>
      <c r="F693" s="25">
        <f t="shared" si="195"/>
        <v>-438.54715370353381</v>
      </c>
      <c r="G693" s="25">
        <f t="shared" si="196"/>
        <v>-437.77379122685261</v>
      </c>
      <c r="H693" s="26">
        <f t="shared" si="198"/>
        <v>1.0035141999999999</v>
      </c>
      <c r="I693" s="26">
        <f t="shared" si="199"/>
        <v>1.0480056733333332</v>
      </c>
      <c r="J693" s="29">
        <f t="shared" si="202"/>
        <v>1.08045992</v>
      </c>
      <c r="K693" s="29">
        <f t="shared" si="200"/>
        <v>3.2454246666666853E-2</v>
      </c>
      <c r="L693" s="58">
        <f t="shared" si="201"/>
        <v>7.6945720000000106E-2</v>
      </c>
      <c r="M693" s="23"/>
      <c r="N693" s="40">
        <f t="shared" si="193"/>
        <v>-0.72097133273865999</v>
      </c>
      <c r="O693" s="40">
        <f t="shared" si="197"/>
        <v>-5.5629999999999997</v>
      </c>
      <c r="P693" s="44"/>
      <c r="Q693" s="40"/>
      <c r="R693" s="23"/>
    </row>
    <row r="694" spans="1:18" ht="15">
      <c r="A694" s="7">
        <v>808000</v>
      </c>
      <c r="B694" s="7">
        <f t="shared" si="194"/>
        <v>-808</v>
      </c>
      <c r="C694" s="6">
        <v>1.4594860000000001</v>
      </c>
      <c r="E694" s="8"/>
      <c r="F694" s="25">
        <f t="shared" si="195"/>
        <v>-437.00042875017175</v>
      </c>
      <c r="G694" s="25">
        <f t="shared" si="196"/>
        <v>-436.22706627349055</v>
      </c>
      <c r="H694" s="26">
        <f t="shared" si="198"/>
        <v>1.03415302</v>
      </c>
      <c r="I694" s="26">
        <f t="shared" si="199"/>
        <v>1.0913346666666666</v>
      </c>
      <c r="J694" s="29">
        <f t="shared" si="202"/>
        <v>1.0865884844444444</v>
      </c>
      <c r="K694" s="29">
        <f t="shared" si="200"/>
        <v>-4.7461822222221173E-3</v>
      </c>
      <c r="L694" s="58">
        <f t="shared" si="201"/>
        <v>5.2435464444444468E-2</v>
      </c>
      <c r="M694" s="23"/>
      <c r="N694" s="40">
        <f t="shared" si="193"/>
        <v>-0.99772532768131461</v>
      </c>
      <c r="O694" s="40">
        <f t="shared" si="197"/>
        <v>-5.5629999999999997</v>
      </c>
      <c r="P694" s="44"/>
      <c r="Q694" s="40"/>
      <c r="R694" s="23"/>
    </row>
    <row r="695" spans="1:18" ht="15">
      <c r="A695" s="7">
        <v>807000</v>
      </c>
      <c r="B695" s="7">
        <f t="shared" si="194"/>
        <v>-807</v>
      </c>
      <c r="C695" s="6">
        <v>1.593677333</v>
      </c>
      <c r="E695" s="8"/>
      <c r="F695" s="25">
        <f t="shared" si="195"/>
        <v>-435.45370379680969</v>
      </c>
      <c r="G695" s="25">
        <f t="shared" si="196"/>
        <v>-434.68034132012849</v>
      </c>
      <c r="H695" s="26">
        <f t="shared" si="198"/>
        <v>1.2363367799999998</v>
      </c>
      <c r="I695" s="26">
        <f t="shared" si="199"/>
        <v>1.1397719866666667</v>
      </c>
      <c r="J695" s="29">
        <f t="shared" si="202"/>
        <v>1.1058862903333333</v>
      </c>
      <c r="K695" s="29">
        <f t="shared" si="200"/>
        <v>-3.3885696333333382E-2</v>
      </c>
      <c r="L695" s="58">
        <f t="shared" si="201"/>
        <v>-0.1304504896666665</v>
      </c>
      <c r="M695" s="23"/>
      <c r="N695" s="40">
        <f t="shared" si="193"/>
        <v>-0.80763255331998773</v>
      </c>
      <c r="O695" s="40">
        <f t="shared" si="197"/>
        <v>-5.5629999999999997</v>
      </c>
      <c r="P695" s="44"/>
      <c r="Q695" s="40"/>
      <c r="R695" s="23"/>
    </row>
    <row r="696" spans="1:18" ht="15">
      <c r="A696" s="7">
        <v>806000</v>
      </c>
      <c r="B696" s="7">
        <f t="shared" si="194"/>
        <v>-806</v>
      </c>
      <c r="C696" s="6">
        <v>1.596025867</v>
      </c>
      <c r="E696" s="8"/>
      <c r="F696" s="25">
        <f t="shared" si="195"/>
        <v>-433.90697884344763</v>
      </c>
      <c r="G696" s="25">
        <f t="shared" si="196"/>
        <v>-433.13361636676643</v>
      </c>
      <c r="H696" s="26">
        <f t="shared" si="198"/>
        <v>1.14882616</v>
      </c>
      <c r="I696" s="26">
        <f t="shared" si="199"/>
        <v>1.1844305756666664</v>
      </c>
      <c r="J696" s="29">
        <f t="shared" si="202"/>
        <v>1.1705412636666666</v>
      </c>
      <c r="K696" s="29">
        <f t="shared" si="200"/>
        <v>-1.3889311999999876E-2</v>
      </c>
      <c r="L696" s="58">
        <f t="shared" si="201"/>
        <v>2.1715103666666513E-2</v>
      </c>
      <c r="M696" s="23"/>
      <c r="N696" s="40">
        <f t="shared" si="193"/>
        <v>-0.23963953142423586</v>
      </c>
      <c r="O696" s="40">
        <f t="shared" si="197"/>
        <v>-5.5629999999999997</v>
      </c>
      <c r="P696" s="44"/>
      <c r="Q696" s="40"/>
      <c r="R696" s="23"/>
    </row>
    <row r="697" spans="1:18" ht="15">
      <c r="A697" s="7">
        <v>805000</v>
      </c>
      <c r="B697" s="7">
        <f t="shared" si="194"/>
        <v>-805</v>
      </c>
      <c r="C697" s="6">
        <v>1.5533946670000001</v>
      </c>
      <c r="E697" s="8"/>
      <c r="F697" s="25">
        <f t="shared" si="195"/>
        <v>-432.36025389008557</v>
      </c>
      <c r="G697" s="25">
        <f t="shared" si="196"/>
        <v>-431.58689141340437</v>
      </c>
      <c r="H697" s="26">
        <f t="shared" si="198"/>
        <v>1.1681287869999999</v>
      </c>
      <c r="I697" s="26">
        <f t="shared" si="199"/>
        <v>1.1316072000000001</v>
      </c>
      <c r="J697" s="29">
        <f t="shared" si="202"/>
        <v>1.2172632636666667</v>
      </c>
      <c r="K697" s="29">
        <f t="shared" si="200"/>
        <v>8.565606366666656E-2</v>
      </c>
      <c r="L697" s="58">
        <f t="shared" si="201"/>
        <v>4.9134476666666815E-2</v>
      </c>
      <c r="M697" s="23"/>
      <c r="N697" s="40">
        <f t="shared" si="193"/>
        <v>0.44048349052166547</v>
      </c>
      <c r="O697" s="40">
        <f t="shared" si="197"/>
        <v>-5.5629999999999997</v>
      </c>
      <c r="P697" s="44"/>
      <c r="Q697" s="40"/>
      <c r="R697" s="23"/>
    </row>
    <row r="698" spans="1:18" ht="15">
      <c r="A698" s="7">
        <v>804000</v>
      </c>
      <c r="B698" s="7">
        <f t="shared" si="194"/>
        <v>-804</v>
      </c>
      <c r="C698" s="6">
        <v>1.2925529330000001</v>
      </c>
      <c r="E698" s="8"/>
      <c r="F698" s="25">
        <f t="shared" si="195"/>
        <v>-430.81352893672351</v>
      </c>
      <c r="G698" s="25">
        <f t="shared" si="196"/>
        <v>-430.04016646004231</v>
      </c>
      <c r="H698" s="26">
        <f t="shared" si="198"/>
        <v>1.0778666530000001</v>
      </c>
      <c r="I698" s="26">
        <f t="shared" si="199"/>
        <v>1.1439296266666665</v>
      </c>
      <c r="J698" s="29">
        <f t="shared" si="202"/>
        <v>1.274887997</v>
      </c>
      <c r="K698" s="29">
        <f t="shared" si="200"/>
        <v>0.13095837033333346</v>
      </c>
      <c r="L698" s="58">
        <f t="shared" si="201"/>
        <v>0.19702134399999993</v>
      </c>
      <c r="M698" s="23"/>
      <c r="N698" s="40">
        <f t="shared" si="193"/>
        <v>0.91449939182377404</v>
      </c>
      <c r="O698" s="40">
        <f t="shared" si="197"/>
        <v>-5.5629999999999997</v>
      </c>
      <c r="P698" s="44"/>
      <c r="Q698" s="40"/>
      <c r="R698" s="23"/>
    </row>
    <row r="699" spans="1:18" ht="15">
      <c r="A699" s="7">
        <v>803000</v>
      </c>
      <c r="B699" s="7">
        <f t="shared" si="194"/>
        <v>-803</v>
      </c>
      <c r="C699" s="6">
        <v>1.0905504930000001</v>
      </c>
      <c r="E699" s="8"/>
      <c r="F699" s="25">
        <f t="shared" si="195"/>
        <v>-429.26680398336146</v>
      </c>
      <c r="G699" s="25">
        <f t="shared" si="196"/>
        <v>-428.49344150668026</v>
      </c>
      <c r="H699" s="26">
        <f t="shared" si="198"/>
        <v>1.1857934399999999</v>
      </c>
      <c r="I699" s="26">
        <f t="shared" si="199"/>
        <v>1.2791875420000001</v>
      </c>
      <c r="J699" s="29">
        <f t="shared" si="202"/>
        <v>1.32094358</v>
      </c>
      <c r="K699" s="29">
        <f t="shared" si="200"/>
        <v>4.175603799999994E-2</v>
      </c>
      <c r="L699" s="58">
        <f t="shared" si="201"/>
        <v>0.13515014000000014</v>
      </c>
      <c r="M699" s="23"/>
      <c r="N699" s="40">
        <f t="shared" si="193"/>
        <v>0.96061086416290076</v>
      </c>
      <c r="O699" s="40">
        <f t="shared" si="197"/>
        <v>-5.5629999999999997</v>
      </c>
      <c r="P699" s="44"/>
      <c r="Q699" s="40"/>
      <c r="R699" s="23"/>
    </row>
    <row r="700" spans="1:18" ht="15">
      <c r="A700" s="7">
        <v>802000</v>
      </c>
      <c r="B700" s="7">
        <f t="shared" si="194"/>
        <v>-802</v>
      </c>
      <c r="C700" s="6">
        <v>1.0923367070000001</v>
      </c>
      <c r="E700" s="8"/>
      <c r="F700" s="25">
        <f t="shared" si="195"/>
        <v>-427.7200790299994</v>
      </c>
      <c r="G700" s="25">
        <f t="shared" si="196"/>
        <v>-426.9467165533182</v>
      </c>
      <c r="H700" s="26">
        <f t="shared" si="198"/>
        <v>1.573902533</v>
      </c>
      <c r="I700" s="26">
        <f t="shared" si="199"/>
        <v>1.4288479243333334</v>
      </c>
      <c r="J700" s="29">
        <f t="shared" si="202"/>
        <v>1.3472727896111114</v>
      </c>
      <c r="K700" s="29">
        <f t="shared" si="200"/>
        <v>-8.1575134722221998E-2</v>
      </c>
      <c r="L700" s="58">
        <f t="shared" si="201"/>
        <v>-0.22662974338888864</v>
      </c>
      <c r="M700" s="23"/>
      <c r="N700" s="40">
        <f t="shared" si="193"/>
        <v>0.55724183715964015</v>
      </c>
      <c r="O700" s="40">
        <f t="shared" si="197"/>
        <v>-5.5629999999999997</v>
      </c>
      <c r="P700" s="44"/>
      <c r="Q700" s="40"/>
      <c r="R700" s="23"/>
    </row>
    <row r="701" spans="1:18" ht="15">
      <c r="A701" s="7">
        <v>801000</v>
      </c>
      <c r="B701" s="7">
        <f t="shared" si="194"/>
        <v>-801</v>
      </c>
      <c r="C701" s="6">
        <v>0.99336941300000003</v>
      </c>
      <c r="E701" s="8"/>
      <c r="F701" s="25">
        <f t="shared" si="195"/>
        <v>-426.17335407663734</v>
      </c>
      <c r="G701" s="25">
        <f t="shared" si="196"/>
        <v>-425.39999159995614</v>
      </c>
      <c r="H701" s="26">
        <f t="shared" si="198"/>
        <v>1.5268478000000001</v>
      </c>
      <c r="I701" s="26">
        <f t="shared" si="199"/>
        <v>1.5409623776666665</v>
      </c>
      <c r="J701" s="29">
        <f t="shared" si="202"/>
        <v>1.3810448310555554</v>
      </c>
      <c r="K701" s="29">
        <f t="shared" si="200"/>
        <v>-0.15991754661111113</v>
      </c>
      <c r="L701" s="58">
        <f t="shared" si="201"/>
        <v>-0.14580296894444467</v>
      </c>
      <c r="M701" s="23"/>
      <c r="N701" s="40">
        <f t="shared" si="193"/>
        <v>-0.10686683850383312</v>
      </c>
      <c r="O701" s="40">
        <f t="shared" si="197"/>
        <v>-5.5629999999999997</v>
      </c>
      <c r="P701" s="44"/>
      <c r="Q701" s="40"/>
      <c r="R701" s="23"/>
    </row>
    <row r="702" spans="1:18" ht="15">
      <c r="A702" s="7">
        <v>800000</v>
      </c>
      <c r="B702" s="7">
        <f t="shared" si="194"/>
        <v>-800</v>
      </c>
      <c r="C702" s="6">
        <v>1.044906653</v>
      </c>
      <c r="E702" s="8"/>
      <c r="F702" s="25">
        <f t="shared" si="195"/>
        <v>-424.62662912327528</v>
      </c>
      <c r="G702" s="25">
        <f t="shared" si="196"/>
        <v>-423.85326664659408</v>
      </c>
      <c r="H702" s="26">
        <f t="shared" si="198"/>
        <v>1.5221368</v>
      </c>
      <c r="I702" s="26">
        <f t="shared" si="199"/>
        <v>1.4992126223333333</v>
      </c>
      <c r="J702" s="29">
        <f t="shared" si="202"/>
        <v>1.3863622547222221</v>
      </c>
      <c r="K702" s="29">
        <f t="shared" si="200"/>
        <v>-0.11285036761111122</v>
      </c>
      <c r="L702" s="58">
        <f t="shared" si="201"/>
        <v>-0.13577454527777788</v>
      </c>
      <c r="M702" s="23"/>
      <c r="N702" s="40">
        <f t="shared" si="193"/>
        <v>-0.72097133273872382</v>
      </c>
      <c r="O702" s="40">
        <f t="shared" si="197"/>
        <v>-5.5629999999999997</v>
      </c>
      <c r="P702" s="44"/>
      <c r="Q702" s="40"/>
      <c r="R702" s="23"/>
    </row>
    <row r="703" spans="1:18" ht="15">
      <c r="A703" s="7">
        <v>799000</v>
      </c>
      <c r="B703" s="7">
        <f t="shared" si="194"/>
        <v>-799</v>
      </c>
      <c r="C703" s="6">
        <v>0.81547689300000004</v>
      </c>
      <c r="E703" s="8"/>
      <c r="F703" s="25">
        <f t="shared" si="195"/>
        <v>-423.07990416991322</v>
      </c>
      <c r="G703" s="25">
        <f t="shared" si="196"/>
        <v>-422.30654169323202</v>
      </c>
      <c r="H703" s="26">
        <f t="shared" si="198"/>
        <v>1.4486532670000001</v>
      </c>
      <c r="I703" s="26">
        <f t="shared" si="199"/>
        <v>1.4813632445</v>
      </c>
      <c r="J703" s="29">
        <f t="shared" si="202"/>
        <v>1.4187228636111111</v>
      </c>
      <c r="K703" s="29">
        <f t="shared" si="200"/>
        <v>-6.2640380888888902E-2</v>
      </c>
      <c r="L703" s="58">
        <f t="shared" si="201"/>
        <v>-2.9930403388888971E-2</v>
      </c>
      <c r="M703" s="23"/>
      <c r="N703" s="40">
        <f t="shared" si="193"/>
        <v>-0.99772532768131883</v>
      </c>
      <c r="O703" s="40">
        <f t="shared" si="197"/>
        <v>-5.5629999999999997</v>
      </c>
      <c r="P703" s="44"/>
      <c r="Q703" s="40"/>
      <c r="R703" s="23"/>
    </row>
    <row r="704" spans="1:18" ht="15">
      <c r="A704" s="7">
        <v>798000</v>
      </c>
      <c r="B704" s="7">
        <f t="shared" si="194"/>
        <v>-798</v>
      </c>
      <c r="C704" s="6">
        <v>0.65468102699999997</v>
      </c>
      <c r="E704" s="8"/>
      <c r="F704" s="25">
        <f t="shared" si="195"/>
        <v>-421.53317921655116</v>
      </c>
      <c r="G704" s="25">
        <f t="shared" si="196"/>
        <v>-420.75981673986996</v>
      </c>
      <c r="H704" s="26">
        <f t="shared" si="198"/>
        <v>1.4732996665</v>
      </c>
      <c r="I704" s="26">
        <f t="shared" si="199"/>
        <v>1.4582424888333332</v>
      </c>
      <c r="J704" s="29">
        <f t="shared" si="202"/>
        <v>1.4365172843888887</v>
      </c>
      <c r="K704" s="29">
        <f t="shared" si="200"/>
        <v>-2.1725204444444479E-2</v>
      </c>
      <c r="L704" s="58">
        <f t="shared" si="201"/>
        <v>-3.6782382111111289E-2</v>
      </c>
      <c r="M704" s="23"/>
      <c r="N704" s="40">
        <f t="shared" si="193"/>
        <v>-0.80763255331995021</v>
      </c>
      <c r="O704" s="40">
        <f t="shared" si="197"/>
        <v>-5.5629999999999997</v>
      </c>
      <c r="P704" s="44"/>
      <c r="Q704" s="40"/>
      <c r="R704" s="23"/>
    </row>
    <row r="705" spans="1:18" ht="15">
      <c r="A705" s="7">
        <v>797000</v>
      </c>
      <c r="B705" s="7">
        <f t="shared" si="194"/>
        <v>-797</v>
      </c>
      <c r="C705" s="6">
        <v>0.45108621300000001</v>
      </c>
      <c r="E705" s="8"/>
      <c r="F705" s="25">
        <f t="shared" si="195"/>
        <v>-419.9864542631891</v>
      </c>
      <c r="G705" s="25">
        <f t="shared" si="196"/>
        <v>-419.2130917865079</v>
      </c>
      <c r="H705" s="26">
        <f t="shared" si="198"/>
        <v>1.4527745329999999</v>
      </c>
      <c r="I705" s="26">
        <f t="shared" si="199"/>
        <v>1.3806865998333333</v>
      </c>
      <c r="J705" s="29">
        <f t="shared" si="202"/>
        <v>1.3710060118333331</v>
      </c>
      <c r="K705" s="29">
        <f t="shared" si="200"/>
        <v>-9.6805880000001565E-3</v>
      </c>
      <c r="L705" s="58">
        <f t="shared" si="201"/>
        <v>-8.1768521166666774E-2</v>
      </c>
      <c r="M705" s="23"/>
      <c r="N705" s="40">
        <f t="shared" si="193"/>
        <v>-0.2396395314241464</v>
      </c>
      <c r="O705" s="40">
        <f t="shared" si="197"/>
        <v>-5.5629999999999997</v>
      </c>
      <c r="P705" s="44"/>
      <c r="Q705" s="40"/>
      <c r="R705" s="23"/>
    </row>
    <row r="706" spans="1:18" ht="15">
      <c r="A706" s="7">
        <v>796000</v>
      </c>
      <c r="B706" s="7">
        <f t="shared" si="194"/>
        <v>-796</v>
      </c>
      <c r="C706" s="6">
        <v>0.36222251999999999</v>
      </c>
      <c r="E706" s="8"/>
      <c r="F706" s="25">
        <f t="shared" si="195"/>
        <v>-418.43972930982704</v>
      </c>
      <c r="G706" s="25">
        <f t="shared" si="196"/>
        <v>-417.66636683314584</v>
      </c>
      <c r="H706" s="26">
        <f t="shared" si="198"/>
        <v>1.2159856</v>
      </c>
      <c r="I706" s="26">
        <f t="shared" si="199"/>
        <v>1.3459574219999999</v>
      </c>
      <c r="J706" s="29">
        <f t="shared" si="202"/>
        <v>1.2940292125555555</v>
      </c>
      <c r="K706" s="29">
        <f t="shared" si="200"/>
        <v>-5.1928209444444429E-2</v>
      </c>
      <c r="L706" s="58">
        <f t="shared" si="201"/>
        <v>7.8043612555555475E-2</v>
      </c>
      <c r="M706" s="23"/>
      <c r="N706" s="40">
        <f t="shared" ref="N706:N769" si="203" xml:space="preserve"> SIN((2*PI()*(G706+O706)/13.9205245802584) + 2.989911921)</f>
        <v>0.44048349052172264</v>
      </c>
      <c r="O706" s="40">
        <f t="shared" si="197"/>
        <v>-5.5629999999999997</v>
      </c>
      <c r="P706" s="44"/>
      <c r="Q706" s="40"/>
      <c r="R706" s="23"/>
    </row>
    <row r="707" spans="1:18" ht="15">
      <c r="A707" s="7">
        <v>795000</v>
      </c>
      <c r="B707" s="7">
        <f t="shared" ref="B707:B770" si="204">-A707/1000</f>
        <v>-795</v>
      </c>
      <c r="C707" s="6">
        <v>0.32255801299999998</v>
      </c>
      <c r="E707" s="8"/>
      <c r="F707" s="25">
        <f t="shared" si="195"/>
        <v>-416.89300435646498</v>
      </c>
      <c r="G707" s="25">
        <f t="shared" si="196"/>
        <v>-416.11964187978379</v>
      </c>
      <c r="H707" s="26">
        <f t="shared" si="198"/>
        <v>1.369112133</v>
      </c>
      <c r="I707" s="26">
        <f t="shared" si="199"/>
        <v>1.3103469866666666</v>
      </c>
      <c r="J707" s="29">
        <f t="shared" si="202"/>
        <v>1.1932411636666667</v>
      </c>
      <c r="K707" s="29">
        <f t="shared" si="200"/>
        <v>-0.11710582299999994</v>
      </c>
      <c r="L707" s="58">
        <f t="shared" si="201"/>
        <v>-0.17587096933333335</v>
      </c>
      <c r="M707" s="23"/>
      <c r="N707" s="40">
        <f t="shared" si="203"/>
        <v>0.9144993918237998</v>
      </c>
      <c r="O707" s="40">
        <f t="shared" si="197"/>
        <v>-5.5629999999999997</v>
      </c>
      <c r="P707" s="44"/>
      <c r="Q707" s="40"/>
      <c r="R707" s="23"/>
    </row>
    <row r="708" spans="1:18" ht="15">
      <c r="A708" s="7">
        <v>794000</v>
      </c>
      <c r="B708" s="7">
        <f t="shared" si="204"/>
        <v>-794</v>
      </c>
      <c r="C708" s="6">
        <v>0.21594142699999999</v>
      </c>
      <c r="E708" s="8"/>
      <c r="F708" s="25">
        <f t="shared" ref="F708:F771" si="205">F707 + 1.54672495336205</f>
        <v>-415.34627940310293</v>
      </c>
      <c r="G708" s="25">
        <f t="shared" ref="G708:G771" si="206">G707 + 1.54672495336205</f>
        <v>-414.57291692642173</v>
      </c>
      <c r="H708" s="26">
        <f t="shared" si="198"/>
        <v>1.345943227</v>
      </c>
      <c r="I708" s="26">
        <f t="shared" si="199"/>
        <v>1.2331188133333333</v>
      </c>
      <c r="J708" s="29">
        <f t="shared" si="202"/>
        <v>1.1033981688333334</v>
      </c>
      <c r="K708" s="29">
        <f t="shared" si="200"/>
        <v>-0.12972064449999987</v>
      </c>
      <c r="L708" s="58">
        <f t="shared" si="201"/>
        <v>-0.24254505816666661</v>
      </c>
      <c r="M708" s="23"/>
      <c r="N708" s="40">
        <f t="shared" si="203"/>
        <v>0.96061086416287522</v>
      </c>
      <c r="O708" s="40">
        <f t="shared" ref="O708:O771" si="207">O707</f>
        <v>-5.5629999999999997</v>
      </c>
      <c r="P708" s="44"/>
      <c r="Q708" s="40"/>
      <c r="R708" s="23"/>
    </row>
    <row r="709" spans="1:18" ht="15">
      <c r="A709" s="7">
        <v>793000</v>
      </c>
      <c r="B709" s="7">
        <f t="shared" si="204"/>
        <v>-793</v>
      </c>
      <c r="C709" s="6">
        <v>0.24288842699999999</v>
      </c>
      <c r="E709" s="8"/>
      <c r="F709" s="25">
        <f t="shared" si="205"/>
        <v>-413.79955444974087</v>
      </c>
      <c r="G709" s="25">
        <f t="shared" si="206"/>
        <v>-413.02619197305967</v>
      </c>
      <c r="H709" s="26">
        <f t="shared" si="198"/>
        <v>0.98430108000000005</v>
      </c>
      <c r="I709" s="26">
        <f t="shared" si="199"/>
        <v>1.0547669711666667</v>
      </c>
      <c r="J709" s="29">
        <f t="shared" si="202"/>
        <v>1.0160635999999998</v>
      </c>
      <c r="K709" s="29">
        <f t="shared" si="200"/>
        <v>-3.8703371166666889E-2</v>
      </c>
      <c r="L709" s="58">
        <f t="shared" si="201"/>
        <v>3.1762519999999794E-2</v>
      </c>
      <c r="M709" s="23"/>
      <c r="N709" s="40">
        <f t="shared" si="203"/>
        <v>0.55724183715958719</v>
      </c>
      <c r="O709" s="40">
        <f t="shared" si="207"/>
        <v>-5.5629999999999997</v>
      </c>
      <c r="P709" s="44"/>
      <c r="Q709" s="40"/>
      <c r="R709" s="23"/>
    </row>
    <row r="710" spans="1:18" ht="15">
      <c r="A710" s="7">
        <v>792000</v>
      </c>
      <c r="B710" s="7">
        <f t="shared" si="204"/>
        <v>-792</v>
      </c>
      <c r="C710" s="6">
        <v>0.26126854700000002</v>
      </c>
      <c r="E710" s="8"/>
      <c r="F710" s="25">
        <f t="shared" si="205"/>
        <v>-412.25282949637881</v>
      </c>
      <c r="G710" s="25">
        <f t="shared" si="206"/>
        <v>-411.47946701969761</v>
      </c>
      <c r="H710" s="26">
        <f t="shared" ref="H710:H773" si="208">AVERAGEIFS(VADM,KyrBP,"&gt;"&amp;F710,KyrBP,"&lt;="&amp;F711)</f>
        <v>0.83405660650000002</v>
      </c>
      <c r="I710" s="26">
        <f t="shared" si="199"/>
        <v>0.81113401550000008</v>
      </c>
      <c r="J710" s="29">
        <f t="shared" si="202"/>
        <v>0.93156089338888881</v>
      </c>
      <c r="K710" s="29">
        <f t="shared" si="200"/>
        <v>0.12042687788888873</v>
      </c>
      <c r="L710" s="58">
        <f t="shared" si="201"/>
        <v>9.7504286888888791E-2</v>
      </c>
      <c r="M710" s="23"/>
      <c r="N710" s="40">
        <f t="shared" si="203"/>
        <v>-0.10686683850386819</v>
      </c>
      <c r="O710" s="40">
        <f t="shared" si="207"/>
        <v>-5.5629999999999997</v>
      </c>
      <c r="P710" s="44"/>
      <c r="Q710" s="40"/>
      <c r="R710" s="23"/>
    </row>
    <row r="711" spans="1:18" ht="15">
      <c r="A711" s="7">
        <v>791000</v>
      </c>
      <c r="B711" s="7">
        <f t="shared" si="204"/>
        <v>-791</v>
      </c>
      <c r="C711" s="6">
        <v>0.64498507999999999</v>
      </c>
      <c r="E711" s="8"/>
      <c r="F711" s="25">
        <f t="shared" si="205"/>
        <v>-410.70610454301675</v>
      </c>
      <c r="G711" s="25">
        <f t="shared" si="206"/>
        <v>-409.93274206633555</v>
      </c>
      <c r="H711" s="26">
        <f t="shared" si="208"/>
        <v>0.61504435999999996</v>
      </c>
      <c r="I711" s="26">
        <f t="shared" si="199"/>
        <v>0.69638909333333332</v>
      </c>
      <c r="J711" s="29">
        <f t="shared" si="202"/>
        <v>0.870646992611111</v>
      </c>
      <c r="K711" s="29">
        <f t="shared" si="200"/>
        <v>0.17425789927777768</v>
      </c>
      <c r="L711" s="58">
        <f t="shared" si="201"/>
        <v>0.25560263261111105</v>
      </c>
      <c r="M711" s="23"/>
      <c r="N711" s="40">
        <f t="shared" si="203"/>
        <v>-0.72097133273874836</v>
      </c>
      <c r="O711" s="40">
        <f t="shared" si="207"/>
        <v>-5.5629999999999997</v>
      </c>
      <c r="P711" s="44"/>
      <c r="Q711" s="40"/>
      <c r="R711" s="23"/>
    </row>
    <row r="712" spans="1:18" ht="15">
      <c r="A712" s="7">
        <v>790000</v>
      </c>
      <c r="B712" s="7">
        <f t="shared" si="204"/>
        <v>-790</v>
      </c>
      <c r="C712" s="6">
        <v>0.48936297299999998</v>
      </c>
      <c r="E712" s="8"/>
      <c r="F712" s="25">
        <f t="shared" si="205"/>
        <v>-409.15937958965469</v>
      </c>
      <c r="G712" s="25">
        <f t="shared" si="206"/>
        <v>-408.38601711297349</v>
      </c>
      <c r="H712" s="26">
        <f t="shared" si="208"/>
        <v>0.64006631349999998</v>
      </c>
      <c r="I712" s="26">
        <f t="shared" ref="I712:I775" si="209">AVERAGE(H711:H713)</f>
        <v>0.64746640683333334</v>
      </c>
      <c r="J712" s="29">
        <f t="shared" si="202"/>
        <v>0.79695875261111104</v>
      </c>
      <c r="K712" s="29">
        <f t="shared" si="200"/>
        <v>0.1494923457777777</v>
      </c>
      <c r="L712" s="58">
        <f t="shared" si="201"/>
        <v>0.15689243911111106</v>
      </c>
      <c r="M712" s="23"/>
      <c r="N712" s="40">
        <f t="shared" si="203"/>
        <v>-0.99772532768132127</v>
      </c>
      <c r="O712" s="40">
        <f t="shared" si="207"/>
        <v>-5.5629999999999997</v>
      </c>
      <c r="P712" s="44"/>
      <c r="Q712" s="40"/>
      <c r="R712" s="23"/>
    </row>
    <row r="713" spans="1:18" ht="15">
      <c r="A713" s="7">
        <v>789000</v>
      </c>
      <c r="B713" s="7">
        <f t="shared" si="204"/>
        <v>-789</v>
      </c>
      <c r="C713" s="6">
        <v>0.573689373</v>
      </c>
      <c r="E713" s="8"/>
      <c r="F713" s="25">
        <f t="shared" si="205"/>
        <v>-407.61265463629263</v>
      </c>
      <c r="G713" s="25">
        <f t="shared" si="206"/>
        <v>-406.83929215961143</v>
      </c>
      <c r="H713" s="26">
        <f t="shared" si="208"/>
        <v>0.68728854699999997</v>
      </c>
      <c r="I713" s="26">
        <f t="shared" si="209"/>
        <v>0.67320167799999986</v>
      </c>
      <c r="J713" s="29">
        <f t="shared" si="202"/>
        <v>0.71935761105555562</v>
      </c>
      <c r="K713" s="29">
        <f t="shared" si="200"/>
        <v>4.6155933055555765E-2</v>
      </c>
      <c r="L713" s="58">
        <f t="shared" si="201"/>
        <v>3.2069064055555652E-2</v>
      </c>
      <c r="M713" s="23"/>
      <c r="N713" s="40">
        <f t="shared" si="203"/>
        <v>-0.80763255331992945</v>
      </c>
      <c r="O713" s="40">
        <f t="shared" si="207"/>
        <v>-5.5629999999999997</v>
      </c>
      <c r="P713" s="44"/>
      <c r="Q713" s="40"/>
      <c r="R713" s="23"/>
    </row>
    <row r="714" spans="1:18" ht="15">
      <c r="A714" s="7">
        <v>788000</v>
      </c>
      <c r="B714" s="7">
        <f t="shared" si="204"/>
        <v>-788</v>
      </c>
      <c r="C714" s="6">
        <v>0.71822818700000002</v>
      </c>
      <c r="E714" s="8"/>
      <c r="F714" s="25">
        <f t="shared" si="205"/>
        <v>-406.06592968293057</v>
      </c>
      <c r="G714" s="25">
        <f t="shared" si="206"/>
        <v>-405.29256720624937</v>
      </c>
      <c r="H714" s="26">
        <f t="shared" si="208"/>
        <v>0.69225017349999995</v>
      </c>
      <c r="I714" s="26">
        <f t="shared" si="209"/>
        <v>0.68243307116666652</v>
      </c>
      <c r="J714" s="29">
        <f t="shared" si="202"/>
        <v>0.70591281994444444</v>
      </c>
      <c r="K714" s="29">
        <f t="shared" si="200"/>
        <v>2.347974877777792E-2</v>
      </c>
      <c r="L714" s="58">
        <f t="shared" si="201"/>
        <v>1.3662646444444482E-2</v>
      </c>
      <c r="M714" s="23"/>
      <c r="N714" s="40">
        <f t="shared" si="203"/>
        <v>-0.23963953142411215</v>
      </c>
      <c r="O714" s="40">
        <f t="shared" si="207"/>
        <v>-5.5629999999999997</v>
      </c>
      <c r="P714" s="44"/>
      <c r="Q714" s="40"/>
      <c r="R714" s="23"/>
    </row>
    <row r="715" spans="1:18" ht="15">
      <c r="A715" s="7">
        <v>787000</v>
      </c>
      <c r="B715" s="7">
        <f t="shared" si="204"/>
        <v>-787</v>
      </c>
      <c r="C715" s="6">
        <v>0.811410187</v>
      </c>
      <c r="E715" s="8"/>
      <c r="F715" s="25">
        <f t="shared" si="205"/>
        <v>-404.51920472956851</v>
      </c>
      <c r="G715" s="25">
        <f t="shared" si="206"/>
        <v>-403.74584225288731</v>
      </c>
      <c r="H715" s="26">
        <f t="shared" si="208"/>
        <v>0.66776049300000007</v>
      </c>
      <c r="I715" s="26">
        <f t="shared" si="209"/>
        <v>0.68864287983333339</v>
      </c>
      <c r="J715" s="29">
        <f t="shared" si="202"/>
        <v>0.72375370366666669</v>
      </c>
      <c r="K715" s="29">
        <f t="shared" ref="K715:K778" si="210">J715-I715</f>
        <v>3.5110823833333304E-2</v>
      </c>
      <c r="L715" s="58">
        <f t="shared" ref="L715:L778" si="211">J715-H715</f>
        <v>5.5993210666666626E-2</v>
      </c>
      <c r="M715" s="23"/>
      <c r="N715" s="40">
        <f t="shared" si="203"/>
        <v>0.44048349052175434</v>
      </c>
      <c r="O715" s="40">
        <f t="shared" si="207"/>
        <v>-5.5629999999999997</v>
      </c>
      <c r="P715" s="44"/>
      <c r="Q715" s="40"/>
      <c r="R715" s="23"/>
    </row>
    <row r="716" spans="1:18" ht="15">
      <c r="A716" s="7">
        <v>786000</v>
      </c>
      <c r="B716" s="7">
        <f t="shared" si="204"/>
        <v>-786</v>
      </c>
      <c r="C716" s="6">
        <v>0.863193027</v>
      </c>
      <c r="E716" s="8"/>
      <c r="F716" s="25">
        <f t="shared" si="205"/>
        <v>-402.97247977620646</v>
      </c>
      <c r="G716" s="25">
        <f t="shared" si="206"/>
        <v>-402.19911729952526</v>
      </c>
      <c r="H716" s="26">
        <f t="shared" si="208"/>
        <v>0.70591797300000003</v>
      </c>
      <c r="I716" s="26">
        <f t="shared" si="209"/>
        <v>0.67373713966666671</v>
      </c>
      <c r="J716" s="29">
        <f t="shared" si="202"/>
        <v>0.8080525673333333</v>
      </c>
      <c r="K716" s="29">
        <f t="shared" si="210"/>
        <v>0.1343154276666666</v>
      </c>
      <c r="L716" s="58">
        <f t="shared" si="211"/>
        <v>0.10213459433333327</v>
      </c>
      <c r="M716" s="23"/>
      <c r="N716" s="40">
        <f t="shared" si="203"/>
        <v>0.91449939182382556</v>
      </c>
      <c r="O716" s="40">
        <f t="shared" si="207"/>
        <v>-5.5629999999999997</v>
      </c>
      <c r="P716" s="44"/>
      <c r="Q716" s="40"/>
      <c r="R716" s="23"/>
    </row>
    <row r="717" spans="1:18" ht="15">
      <c r="A717" s="7">
        <v>785000</v>
      </c>
      <c r="B717" s="7">
        <f t="shared" si="204"/>
        <v>-785</v>
      </c>
      <c r="C717" s="6">
        <v>0.80102498700000002</v>
      </c>
      <c r="E717" s="8"/>
      <c r="F717" s="25">
        <f t="shared" si="205"/>
        <v>-401.4257548228444</v>
      </c>
      <c r="G717" s="25">
        <f t="shared" si="206"/>
        <v>-400.6523923461632</v>
      </c>
      <c r="H717" s="26">
        <f t="shared" si="208"/>
        <v>0.64753295300000002</v>
      </c>
      <c r="I717" s="26">
        <f t="shared" si="209"/>
        <v>0.73891629533333336</v>
      </c>
      <c r="J717" s="29">
        <f t="shared" si="202"/>
        <v>0.88982695694444436</v>
      </c>
      <c r="K717" s="29">
        <f t="shared" si="210"/>
        <v>0.150910661611111</v>
      </c>
      <c r="L717" s="58">
        <f t="shared" si="211"/>
        <v>0.24229400394444434</v>
      </c>
      <c r="M717" s="23"/>
      <c r="N717" s="40">
        <f t="shared" si="203"/>
        <v>0.96061086416285746</v>
      </c>
      <c r="O717" s="40">
        <f t="shared" si="207"/>
        <v>-5.5629999999999997</v>
      </c>
      <c r="P717" s="44"/>
      <c r="Q717" s="40"/>
      <c r="R717" s="23"/>
    </row>
    <row r="718" spans="1:18" ht="15">
      <c r="A718" s="7">
        <v>784000</v>
      </c>
      <c r="B718" s="7">
        <f t="shared" si="204"/>
        <v>-784</v>
      </c>
      <c r="C718" s="6">
        <v>0.76510703999999996</v>
      </c>
      <c r="E718" s="8"/>
      <c r="F718" s="25">
        <f t="shared" si="205"/>
        <v>-399.87902986948234</v>
      </c>
      <c r="G718" s="25">
        <f t="shared" si="206"/>
        <v>-399.10566739280114</v>
      </c>
      <c r="H718" s="26">
        <f t="shared" si="208"/>
        <v>0.86329796000000003</v>
      </c>
      <c r="I718" s="26">
        <f t="shared" si="209"/>
        <v>0.83515182433333335</v>
      </c>
      <c r="J718" s="29">
        <f t="shared" si="202"/>
        <v>0.96126521316666669</v>
      </c>
      <c r="K718" s="29">
        <f t="shared" si="210"/>
        <v>0.12611338883333334</v>
      </c>
      <c r="L718" s="58">
        <f t="shared" si="211"/>
        <v>9.7967253166666657E-2</v>
      </c>
      <c r="M718" s="23"/>
      <c r="N718" s="40">
        <f t="shared" si="203"/>
        <v>0.5572418371595107</v>
      </c>
      <c r="O718" s="40">
        <f t="shared" si="207"/>
        <v>-5.5629999999999997</v>
      </c>
      <c r="P718" s="44"/>
      <c r="Q718" s="40"/>
      <c r="R718" s="23"/>
    </row>
    <row r="719" spans="1:18" ht="15">
      <c r="A719" s="7">
        <v>783000</v>
      </c>
      <c r="B719" s="7">
        <f t="shared" si="204"/>
        <v>-783</v>
      </c>
      <c r="C719" s="6">
        <v>0.58298474700000003</v>
      </c>
      <c r="E719" s="8"/>
      <c r="F719" s="25">
        <f t="shared" si="205"/>
        <v>-398.33230491612028</v>
      </c>
      <c r="G719" s="25">
        <f t="shared" si="206"/>
        <v>-397.55894243943908</v>
      </c>
      <c r="H719" s="26">
        <f t="shared" si="208"/>
        <v>0.99462455999999999</v>
      </c>
      <c r="I719" s="26">
        <f t="shared" si="209"/>
        <v>1.0772188843333332</v>
      </c>
      <c r="J719" s="29">
        <f t="shared" si="202"/>
        <v>0.9957845472222222</v>
      </c>
      <c r="K719" s="29">
        <f t="shared" si="210"/>
        <v>-8.1434337111111033E-2</v>
      </c>
      <c r="L719" s="58">
        <f t="shared" si="211"/>
        <v>1.1599872222222141E-3</v>
      </c>
      <c r="M719" s="23"/>
      <c r="N719" s="40">
        <f t="shared" si="203"/>
        <v>-0.10686683850393153</v>
      </c>
      <c r="O719" s="40">
        <f t="shared" si="207"/>
        <v>-5.5629999999999997</v>
      </c>
      <c r="P719" s="44"/>
      <c r="Q719" s="40"/>
      <c r="R719" s="23"/>
    </row>
    <row r="720" spans="1:18" ht="15">
      <c r="A720" s="7">
        <v>782000</v>
      </c>
      <c r="B720" s="7">
        <f t="shared" si="204"/>
        <v>-782</v>
      </c>
      <c r="C720" s="6">
        <v>0.52241102699999997</v>
      </c>
      <c r="E720" s="8"/>
      <c r="F720" s="25">
        <f t="shared" si="205"/>
        <v>-396.78557996275822</v>
      </c>
      <c r="G720" s="25">
        <f t="shared" si="206"/>
        <v>-396.01221748607702</v>
      </c>
      <c r="H720" s="26">
        <f t="shared" si="208"/>
        <v>1.3737341329999999</v>
      </c>
      <c r="I720" s="26">
        <f t="shared" si="209"/>
        <v>1.2481315043333332</v>
      </c>
      <c r="J720" s="29">
        <f t="shared" si="202"/>
        <v>1.0161733709999998</v>
      </c>
      <c r="K720" s="29">
        <f t="shared" si="210"/>
        <v>-0.23195813333333337</v>
      </c>
      <c r="L720" s="58">
        <f t="shared" si="211"/>
        <v>-0.35756076200000009</v>
      </c>
      <c r="M720" s="23"/>
      <c r="N720" s="40">
        <f t="shared" si="203"/>
        <v>-0.72097133273879244</v>
      </c>
      <c r="O720" s="40">
        <f t="shared" si="207"/>
        <v>-5.5629999999999997</v>
      </c>
      <c r="P720" s="44"/>
      <c r="Q720" s="40"/>
      <c r="R720" s="23"/>
    </row>
    <row r="721" spans="1:18" ht="15">
      <c r="A721" s="7">
        <v>781000</v>
      </c>
      <c r="B721" s="7">
        <f t="shared" si="204"/>
        <v>-781</v>
      </c>
      <c r="C721" s="6">
        <v>0.58897650700000004</v>
      </c>
      <c r="E721" s="8"/>
      <c r="F721" s="25">
        <f t="shared" si="205"/>
        <v>-395.23885500939616</v>
      </c>
      <c r="G721" s="25">
        <f t="shared" si="206"/>
        <v>-394.46549253271496</v>
      </c>
      <c r="H721" s="26">
        <f t="shared" si="208"/>
        <v>1.37603582</v>
      </c>
      <c r="I721" s="26">
        <f t="shared" si="209"/>
        <v>1.3600009353333331</v>
      </c>
      <c r="J721" s="29">
        <f t="shared" si="202"/>
        <v>1.0302028458333332</v>
      </c>
      <c r="K721" s="29">
        <f t="shared" si="210"/>
        <v>-0.32979808949999989</v>
      </c>
      <c r="L721" s="58">
        <f t="shared" si="211"/>
        <v>-0.34583297416666681</v>
      </c>
      <c r="M721" s="23"/>
      <c r="N721" s="40">
        <f t="shared" si="203"/>
        <v>-0.99772532768132749</v>
      </c>
      <c r="O721" s="40">
        <f t="shared" si="207"/>
        <v>-5.5629999999999997</v>
      </c>
      <c r="P721" s="44"/>
      <c r="Q721" s="40"/>
      <c r="R721" s="23"/>
    </row>
    <row r="722" spans="1:18" ht="15">
      <c r="A722" s="7">
        <v>780000</v>
      </c>
      <c r="B722" s="7">
        <f t="shared" si="204"/>
        <v>-780</v>
      </c>
      <c r="C722" s="6">
        <v>0.55925148000000002</v>
      </c>
      <c r="E722" s="8"/>
      <c r="F722" s="25">
        <f t="shared" si="205"/>
        <v>-393.6921300560341</v>
      </c>
      <c r="G722" s="25">
        <f t="shared" si="206"/>
        <v>-392.9187675793529</v>
      </c>
      <c r="H722" s="26">
        <f t="shared" si="208"/>
        <v>1.330232853</v>
      </c>
      <c r="I722" s="26">
        <f t="shared" si="209"/>
        <v>1.2363976176666667</v>
      </c>
      <c r="J722" s="29">
        <f t="shared" ref="J722:J785" si="212">AVERAGE(H718:H726)</f>
        <v>1.0397623073333333</v>
      </c>
      <c r="K722" s="29">
        <f t="shared" si="210"/>
        <v>-0.19663531033333337</v>
      </c>
      <c r="L722" s="58">
        <f t="shared" si="211"/>
        <v>-0.29047054566666675</v>
      </c>
      <c r="M722" s="23"/>
      <c r="N722" s="40">
        <f t="shared" si="203"/>
        <v>-0.80763255331989181</v>
      </c>
      <c r="O722" s="40">
        <f t="shared" si="207"/>
        <v>-5.5629999999999997</v>
      </c>
      <c r="P722" s="44"/>
      <c r="Q722" s="40"/>
      <c r="R722" s="23"/>
    </row>
    <row r="723" spans="1:18" ht="15">
      <c r="A723" s="7">
        <v>779000</v>
      </c>
      <c r="B723" s="7">
        <f t="shared" si="204"/>
        <v>-779</v>
      </c>
      <c r="C723" s="6">
        <v>0.460856973</v>
      </c>
      <c r="E723" s="8"/>
      <c r="F723" s="25">
        <f t="shared" si="205"/>
        <v>-392.14540510267204</v>
      </c>
      <c r="G723" s="25">
        <f t="shared" si="206"/>
        <v>-391.37204262599084</v>
      </c>
      <c r="H723" s="26">
        <f t="shared" si="208"/>
        <v>1.0029241799999999</v>
      </c>
      <c r="I723" s="26">
        <f t="shared" si="209"/>
        <v>1.0614723133333335</v>
      </c>
      <c r="J723" s="29">
        <f t="shared" si="212"/>
        <v>1.0253279487777778</v>
      </c>
      <c r="K723" s="29">
        <f t="shared" si="210"/>
        <v>-3.6144364555555697E-2</v>
      </c>
      <c r="L723" s="58">
        <f t="shared" si="211"/>
        <v>2.2403768777777833E-2</v>
      </c>
      <c r="M723" s="23"/>
      <c r="N723" s="40">
        <f t="shared" si="203"/>
        <v>-0.23963953142405031</v>
      </c>
      <c r="O723" s="40">
        <f t="shared" si="207"/>
        <v>-5.5629999999999997</v>
      </c>
      <c r="P723" s="44"/>
      <c r="Q723" s="40"/>
      <c r="R723" s="23"/>
    </row>
    <row r="724" spans="1:18" ht="15">
      <c r="A724" s="7">
        <v>778000</v>
      </c>
      <c r="B724" s="7">
        <f t="shared" si="204"/>
        <v>-778</v>
      </c>
      <c r="C724" s="6">
        <v>0.36372115999999999</v>
      </c>
      <c r="E724" s="8"/>
      <c r="F724" s="25">
        <f t="shared" si="205"/>
        <v>-390.59868014930998</v>
      </c>
      <c r="G724" s="25">
        <f t="shared" si="206"/>
        <v>-389.82531767262878</v>
      </c>
      <c r="H724" s="26">
        <f t="shared" si="208"/>
        <v>0.85125990699999998</v>
      </c>
      <c r="I724" s="26">
        <f t="shared" si="209"/>
        <v>0.8954557778333333</v>
      </c>
      <c r="J724" s="29">
        <f t="shared" si="212"/>
        <v>1.012272623611111</v>
      </c>
      <c r="K724" s="29">
        <f t="shared" si="210"/>
        <v>0.11681684577777773</v>
      </c>
      <c r="L724" s="58">
        <f t="shared" si="211"/>
        <v>0.16101271661111105</v>
      </c>
      <c r="M724" s="23"/>
      <c r="N724" s="40">
        <f t="shared" si="203"/>
        <v>0.44048349052183705</v>
      </c>
      <c r="O724" s="40">
        <f t="shared" si="207"/>
        <v>-5.5629999999999997</v>
      </c>
      <c r="P724" s="44"/>
      <c r="Q724" s="40"/>
      <c r="R724" s="23"/>
    </row>
    <row r="725" spans="1:18" ht="15">
      <c r="A725" s="7">
        <v>777000</v>
      </c>
      <c r="B725" s="7">
        <f t="shared" si="204"/>
        <v>-777</v>
      </c>
      <c r="C725" s="6">
        <v>0.27367268</v>
      </c>
      <c r="E725" s="8"/>
      <c r="F725" s="25">
        <f t="shared" si="205"/>
        <v>-389.05195519594793</v>
      </c>
      <c r="G725" s="25">
        <f t="shared" si="206"/>
        <v>-388.27859271926673</v>
      </c>
      <c r="H725" s="26">
        <f t="shared" si="208"/>
        <v>0.83218324650000008</v>
      </c>
      <c r="I725" s="26">
        <f t="shared" si="209"/>
        <v>0.80567041999999989</v>
      </c>
      <c r="J725" s="29">
        <f t="shared" si="212"/>
        <v>0.95999809183333318</v>
      </c>
      <c r="K725" s="29">
        <f t="shared" si="210"/>
        <v>0.15432767183333329</v>
      </c>
      <c r="L725" s="58">
        <f t="shared" si="211"/>
        <v>0.12781484533333309</v>
      </c>
      <c r="M725" s="23"/>
      <c r="N725" s="40">
        <f t="shared" si="203"/>
        <v>0.91449939182383977</v>
      </c>
      <c r="O725" s="40">
        <f t="shared" si="207"/>
        <v>-5.5629999999999997</v>
      </c>
      <c r="P725" s="44"/>
      <c r="Q725" s="40"/>
      <c r="R725" s="23"/>
    </row>
    <row r="726" spans="1:18" ht="15">
      <c r="A726" s="7">
        <v>776000</v>
      </c>
      <c r="B726" s="7">
        <f t="shared" si="204"/>
        <v>-776</v>
      </c>
      <c r="C726" s="6">
        <v>0.20645445300000001</v>
      </c>
      <c r="E726" s="8"/>
      <c r="F726" s="25">
        <f t="shared" si="205"/>
        <v>-387.50523024258587</v>
      </c>
      <c r="G726" s="25">
        <f t="shared" si="206"/>
        <v>-386.73186776590467</v>
      </c>
      <c r="H726" s="26">
        <f t="shared" si="208"/>
        <v>0.73356810649999993</v>
      </c>
      <c r="I726" s="26">
        <f t="shared" si="209"/>
        <v>0.76638002866666666</v>
      </c>
      <c r="J726" s="29">
        <f t="shared" si="212"/>
        <v>0.9052371022222222</v>
      </c>
      <c r="K726" s="29">
        <f t="shared" si="210"/>
        <v>0.13885707355555554</v>
      </c>
      <c r="L726" s="58">
        <f t="shared" si="211"/>
        <v>0.17166899572222227</v>
      </c>
      <c r="M726" s="23"/>
      <c r="N726" s="40">
        <f t="shared" si="203"/>
        <v>0.96061086416284769</v>
      </c>
      <c r="O726" s="40">
        <f t="shared" si="207"/>
        <v>-5.5629999999999997</v>
      </c>
      <c r="P726" s="44"/>
      <c r="Q726" s="40"/>
      <c r="R726" s="23"/>
    </row>
    <row r="727" spans="1:18" ht="15">
      <c r="A727" s="7">
        <v>775000</v>
      </c>
      <c r="B727" s="7">
        <f t="shared" si="204"/>
        <v>-775</v>
      </c>
      <c r="C727" s="6">
        <v>0.18807290700000001</v>
      </c>
      <c r="E727" s="8"/>
      <c r="F727" s="25">
        <f t="shared" si="205"/>
        <v>-385.95850528922381</v>
      </c>
      <c r="G727" s="25">
        <f t="shared" si="206"/>
        <v>-385.18514281254261</v>
      </c>
      <c r="H727" s="26">
        <f t="shared" si="208"/>
        <v>0.73338873299999996</v>
      </c>
      <c r="I727" s="26">
        <f t="shared" si="209"/>
        <v>0.78136115766666669</v>
      </c>
      <c r="J727" s="29">
        <f t="shared" si="212"/>
        <v>0.84640930077777776</v>
      </c>
      <c r="K727" s="29">
        <f t="shared" si="210"/>
        <v>6.5048143111111068E-2</v>
      </c>
      <c r="L727" s="58">
        <f t="shared" si="211"/>
        <v>0.1130205677777778</v>
      </c>
      <c r="M727" s="23"/>
      <c r="N727" s="40">
        <f t="shared" si="203"/>
        <v>0.55724183715948139</v>
      </c>
      <c r="O727" s="40">
        <f t="shared" si="207"/>
        <v>-5.5629999999999997</v>
      </c>
      <c r="P727" s="44"/>
      <c r="Q727" s="40"/>
      <c r="R727" s="23"/>
    </row>
    <row r="728" spans="1:18" ht="15">
      <c r="A728" s="7">
        <v>774000</v>
      </c>
      <c r="B728" s="7">
        <f t="shared" si="204"/>
        <v>-774</v>
      </c>
      <c r="C728" s="6">
        <v>0.205301133</v>
      </c>
      <c r="E728" s="8"/>
      <c r="F728" s="25">
        <f t="shared" si="205"/>
        <v>-384.41178033586175</v>
      </c>
      <c r="G728" s="25">
        <f t="shared" si="206"/>
        <v>-383.63841785918055</v>
      </c>
      <c r="H728" s="26">
        <f t="shared" si="208"/>
        <v>0.87712663349999997</v>
      </c>
      <c r="I728" s="26">
        <f t="shared" si="209"/>
        <v>0.83792623783333331</v>
      </c>
      <c r="J728" s="29">
        <f t="shared" si="212"/>
        <v>0.8441260060000001</v>
      </c>
      <c r="K728" s="29">
        <f t="shared" si="210"/>
        <v>6.1997681666667859E-3</v>
      </c>
      <c r="L728" s="58">
        <f t="shared" si="211"/>
        <v>-3.3000627499999879E-2</v>
      </c>
      <c r="M728" s="23"/>
      <c r="N728" s="40">
        <f t="shared" si="203"/>
        <v>-0.10686683850396661</v>
      </c>
      <c r="O728" s="40">
        <f t="shared" si="207"/>
        <v>-5.5629999999999997</v>
      </c>
      <c r="P728" s="44"/>
      <c r="Q728" s="40"/>
      <c r="R728" s="23"/>
    </row>
    <row r="729" spans="1:18" ht="15">
      <c r="A729" s="7">
        <v>773000</v>
      </c>
      <c r="B729" s="7">
        <f t="shared" si="204"/>
        <v>-773</v>
      </c>
      <c r="C729" s="6">
        <v>0.24705240000000001</v>
      </c>
      <c r="E729" s="8"/>
      <c r="F729" s="25">
        <f t="shared" si="205"/>
        <v>-382.86505538249969</v>
      </c>
      <c r="G729" s="25">
        <f t="shared" si="206"/>
        <v>-382.09169290581849</v>
      </c>
      <c r="H729" s="26">
        <f t="shared" si="208"/>
        <v>0.90326334699999999</v>
      </c>
      <c r="I729" s="26">
        <f t="shared" si="209"/>
        <v>0.88785896466666658</v>
      </c>
      <c r="J729" s="29">
        <f t="shared" si="212"/>
        <v>0.88261204600000009</v>
      </c>
      <c r="K729" s="29">
        <f t="shared" si="210"/>
        <v>-5.2469186666664891E-3</v>
      </c>
      <c r="L729" s="58">
        <f t="shared" si="211"/>
        <v>-2.06513009999999E-2</v>
      </c>
      <c r="M729" s="23"/>
      <c r="N729" s="40">
        <f t="shared" si="203"/>
        <v>-0.72097133273881697</v>
      </c>
      <c r="O729" s="40">
        <f t="shared" si="207"/>
        <v>-5.5629999999999997</v>
      </c>
      <c r="P729" s="44"/>
      <c r="Q729" s="40"/>
      <c r="R729" s="23"/>
    </row>
    <row r="730" spans="1:18" ht="15">
      <c r="A730" s="7">
        <v>772000</v>
      </c>
      <c r="B730" s="7">
        <f t="shared" si="204"/>
        <v>-772</v>
      </c>
      <c r="C730" s="6">
        <v>0.31814791999999997</v>
      </c>
      <c r="E730" s="8"/>
      <c r="F730" s="25">
        <f t="shared" si="205"/>
        <v>-381.31833042913763</v>
      </c>
      <c r="G730" s="25">
        <f t="shared" si="206"/>
        <v>-380.54496795245643</v>
      </c>
      <c r="H730" s="26">
        <f t="shared" si="208"/>
        <v>0.8831869135</v>
      </c>
      <c r="I730" s="26">
        <f t="shared" si="209"/>
        <v>0.8624109668333334</v>
      </c>
      <c r="J730" s="29">
        <f t="shared" si="212"/>
        <v>0.91893801266666664</v>
      </c>
      <c r="K730" s="29">
        <f t="shared" si="210"/>
        <v>5.6527045833333234E-2</v>
      </c>
      <c r="L730" s="58">
        <f t="shared" si="211"/>
        <v>3.5751099166666633E-2</v>
      </c>
      <c r="M730" s="23"/>
      <c r="N730" s="40">
        <f t="shared" si="203"/>
        <v>-0.99772532768132982</v>
      </c>
      <c r="O730" s="40">
        <f t="shared" si="207"/>
        <v>-5.5629999999999997</v>
      </c>
      <c r="P730" s="44"/>
      <c r="Q730" s="40"/>
      <c r="R730" s="23"/>
    </row>
    <row r="731" spans="1:18" ht="15">
      <c r="A731" s="7">
        <v>771000</v>
      </c>
      <c r="B731" s="7">
        <f t="shared" si="204"/>
        <v>-771</v>
      </c>
      <c r="C731" s="6">
        <v>0.27323624000000002</v>
      </c>
      <c r="E731" s="8"/>
      <c r="F731" s="25">
        <f t="shared" si="205"/>
        <v>-379.77160547577557</v>
      </c>
      <c r="G731" s="25">
        <f t="shared" si="206"/>
        <v>-378.99824299909437</v>
      </c>
      <c r="H731" s="26">
        <f t="shared" si="208"/>
        <v>0.80078263999999999</v>
      </c>
      <c r="I731" s="26">
        <f t="shared" si="209"/>
        <v>0.88878136016666665</v>
      </c>
      <c r="J731" s="29">
        <f t="shared" si="212"/>
        <v>0.96630333272222224</v>
      </c>
      <c r="K731" s="29">
        <f t="shared" si="210"/>
        <v>7.7521972555555596E-2</v>
      </c>
      <c r="L731" s="58">
        <f t="shared" si="211"/>
        <v>0.16552069272222225</v>
      </c>
      <c r="M731" s="23"/>
      <c r="N731" s="40">
        <f t="shared" si="203"/>
        <v>-0.80763255331985428</v>
      </c>
      <c r="O731" s="40">
        <f t="shared" si="207"/>
        <v>-5.5629999999999997</v>
      </c>
      <c r="P731" s="44"/>
      <c r="Q731" s="40"/>
      <c r="R731" s="23"/>
    </row>
    <row r="732" spans="1:18" ht="15">
      <c r="A732" s="7">
        <v>770000</v>
      </c>
      <c r="B732" s="7">
        <f t="shared" si="204"/>
        <v>-770</v>
      </c>
      <c r="C732" s="6">
        <v>0.29964952</v>
      </c>
      <c r="E732" s="8"/>
      <c r="F732" s="25">
        <f t="shared" si="205"/>
        <v>-378.22488052241351</v>
      </c>
      <c r="G732" s="25">
        <f t="shared" si="206"/>
        <v>-377.45151804573231</v>
      </c>
      <c r="H732" s="26">
        <f t="shared" si="208"/>
        <v>0.98237452699999994</v>
      </c>
      <c r="I732" s="26">
        <f t="shared" si="209"/>
        <v>0.9935971446666666</v>
      </c>
      <c r="J732" s="29">
        <f t="shared" si="212"/>
        <v>0.99048233650000006</v>
      </c>
      <c r="K732" s="29">
        <f t="shared" si="210"/>
        <v>-3.1148081666665384E-3</v>
      </c>
      <c r="L732" s="58">
        <f t="shared" si="211"/>
        <v>8.1078095000001182E-3</v>
      </c>
      <c r="M732" s="23"/>
      <c r="N732" s="40">
        <f t="shared" si="203"/>
        <v>-0.23963953142398847</v>
      </c>
      <c r="O732" s="40">
        <f t="shared" si="207"/>
        <v>-5.5629999999999997</v>
      </c>
      <c r="P732" s="44"/>
      <c r="Q732" s="40"/>
      <c r="R732" s="23"/>
    </row>
    <row r="733" spans="1:18" ht="15">
      <c r="A733" s="7">
        <v>769000</v>
      </c>
      <c r="B733" s="7">
        <f t="shared" si="204"/>
        <v>-769</v>
      </c>
      <c r="C733" s="6">
        <v>0.277411187</v>
      </c>
      <c r="E733" s="8"/>
      <c r="F733" s="25">
        <f t="shared" si="205"/>
        <v>-376.67815556905146</v>
      </c>
      <c r="G733" s="25">
        <f t="shared" si="206"/>
        <v>-375.90479309237026</v>
      </c>
      <c r="H733" s="26">
        <f t="shared" si="208"/>
        <v>1.197634267</v>
      </c>
      <c r="I733" s="26">
        <f t="shared" si="209"/>
        <v>1.1130419135</v>
      </c>
      <c r="J733" s="29">
        <f t="shared" si="212"/>
        <v>1.0181279979444444</v>
      </c>
      <c r="K733" s="29">
        <f t="shared" si="210"/>
        <v>-9.4913915555555617E-2</v>
      </c>
      <c r="L733" s="58">
        <f t="shared" si="211"/>
        <v>-0.17950626905555556</v>
      </c>
      <c r="M733" s="23"/>
      <c r="N733" s="40">
        <f t="shared" si="203"/>
        <v>0.44048349052189423</v>
      </c>
      <c r="O733" s="40">
        <f t="shared" si="207"/>
        <v>-5.5629999999999997</v>
      </c>
      <c r="P733" s="44"/>
      <c r="Q733" s="40"/>
      <c r="R733" s="23"/>
    </row>
    <row r="734" spans="1:18" ht="15">
      <c r="A734" s="7">
        <v>768000</v>
      </c>
      <c r="B734" s="7">
        <f t="shared" si="204"/>
        <v>-768</v>
      </c>
      <c r="C734" s="6">
        <v>0.32497863999999999</v>
      </c>
      <c r="E734" s="8"/>
      <c r="F734" s="25">
        <f t="shared" si="205"/>
        <v>-375.1314306156894</v>
      </c>
      <c r="G734" s="25">
        <f t="shared" si="206"/>
        <v>-374.3580681390082</v>
      </c>
      <c r="H734" s="26">
        <f t="shared" si="208"/>
        <v>1.1591169465000002</v>
      </c>
      <c r="I734" s="26">
        <f t="shared" si="209"/>
        <v>1.1722024001666667</v>
      </c>
      <c r="J734" s="29">
        <f t="shared" si="212"/>
        <v>1.0580069030555557</v>
      </c>
      <c r="K734" s="29">
        <f t="shared" si="210"/>
        <v>-0.11419549711111099</v>
      </c>
      <c r="L734" s="58">
        <f t="shared" si="211"/>
        <v>-0.10111004344444452</v>
      </c>
      <c r="M734" s="23"/>
      <c r="N734" s="40">
        <f t="shared" si="203"/>
        <v>0.91449939182387707</v>
      </c>
      <c r="O734" s="40">
        <f t="shared" si="207"/>
        <v>-5.5629999999999997</v>
      </c>
      <c r="P734" s="44"/>
      <c r="Q734" s="40"/>
      <c r="R734" s="23"/>
    </row>
    <row r="735" spans="1:18" ht="15">
      <c r="A735" s="7">
        <v>767000</v>
      </c>
      <c r="B735" s="7">
        <f t="shared" si="204"/>
        <v>-767</v>
      </c>
      <c r="C735" s="6">
        <v>0.39276731999999998</v>
      </c>
      <c r="E735" s="8"/>
      <c r="F735" s="25">
        <f t="shared" si="205"/>
        <v>-373.58470566232734</v>
      </c>
      <c r="G735" s="25">
        <f t="shared" si="206"/>
        <v>-372.81134318564614</v>
      </c>
      <c r="H735" s="26">
        <f t="shared" si="208"/>
        <v>1.159855987</v>
      </c>
      <c r="I735" s="26">
        <f t="shared" si="209"/>
        <v>1.0899909001666668</v>
      </c>
      <c r="J735" s="29">
        <f t="shared" si="212"/>
        <v>1.1088252919444443</v>
      </c>
      <c r="K735" s="29">
        <f t="shared" si="210"/>
        <v>1.883439177777757E-2</v>
      </c>
      <c r="L735" s="58">
        <f t="shared" si="211"/>
        <v>-5.1030695055555686E-2</v>
      </c>
      <c r="M735" s="23"/>
      <c r="N735" s="40">
        <f t="shared" si="203"/>
        <v>0.96061086416282992</v>
      </c>
      <c r="O735" s="40">
        <f t="shared" si="207"/>
        <v>-5.5629999999999997</v>
      </c>
      <c r="P735" s="44"/>
      <c r="Q735" s="40"/>
      <c r="R735" s="23"/>
    </row>
    <row r="736" spans="1:18" ht="15">
      <c r="A736" s="7">
        <v>766000</v>
      </c>
      <c r="B736" s="7">
        <f t="shared" si="204"/>
        <v>-766</v>
      </c>
      <c r="C736" s="6">
        <v>0.59006767999999998</v>
      </c>
      <c r="E736" s="8"/>
      <c r="F736" s="25">
        <f t="shared" si="205"/>
        <v>-372.03798070896528</v>
      </c>
      <c r="G736" s="25">
        <f t="shared" si="206"/>
        <v>-371.26461823228408</v>
      </c>
      <c r="H736" s="26">
        <f t="shared" si="208"/>
        <v>0.950999767</v>
      </c>
      <c r="I736" s="26">
        <f t="shared" si="209"/>
        <v>1.0789311135000001</v>
      </c>
      <c r="J736" s="29">
        <f t="shared" si="212"/>
        <v>1.1787107616111112</v>
      </c>
      <c r="K736" s="29">
        <f t="shared" si="210"/>
        <v>9.9779648111111063E-2</v>
      </c>
      <c r="L736" s="58">
        <f t="shared" si="211"/>
        <v>0.22771099461111122</v>
      </c>
      <c r="M736" s="23"/>
      <c r="N736" s="40">
        <f t="shared" si="203"/>
        <v>0.55724183715942854</v>
      </c>
      <c r="O736" s="40">
        <f t="shared" si="207"/>
        <v>-5.5629999999999997</v>
      </c>
      <c r="P736" s="44"/>
      <c r="Q736" s="40"/>
      <c r="R736" s="23"/>
    </row>
    <row r="737" spans="1:18" ht="15">
      <c r="A737" s="7">
        <v>765000</v>
      </c>
      <c r="B737" s="7">
        <f t="shared" si="204"/>
        <v>-765</v>
      </c>
      <c r="C737" s="6">
        <v>0.73083617300000003</v>
      </c>
      <c r="E737" s="8"/>
      <c r="F737" s="25">
        <f t="shared" si="205"/>
        <v>-370.49125575560322</v>
      </c>
      <c r="G737" s="25">
        <f t="shared" si="206"/>
        <v>-369.71789327892202</v>
      </c>
      <c r="H737" s="26">
        <f t="shared" si="208"/>
        <v>1.1259375865000001</v>
      </c>
      <c r="I737" s="26">
        <f t="shared" si="209"/>
        <v>1.1130369488333332</v>
      </c>
      <c r="J737" s="29">
        <f t="shared" si="212"/>
        <v>1.2334678289999998</v>
      </c>
      <c r="K737" s="29">
        <f t="shared" si="210"/>
        <v>0.1204308801666667</v>
      </c>
      <c r="L737" s="58">
        <f t="shared" si="211"/>
        <v>0.10753024249999976</v>
      </c>
      <c r="M737" s="23"/>
      <c r="N737" s="40">
        <f t="shared" si="203"/>
        <v>-0.10686683850405822</v>
      </c>
      <c r="O737" s="40">
        <f t="shared" si="207"/>
        <v>-5.5629999999999997</v>
      </c>
      <c r="P737" s="44"/>
      <c r="Q737" s="40"/>
      <c r="R737" s="23"/>
    </row>
    <row r="738" spans="1:18" ht="15">
      <c r="A738" s="7">
        <v>764000</v>
      </c>
      <c r="B738" s="7">
        <f t="shared" si="204"/>
        <v>-764</v>
      </c>
      <c r="C738" s="6">
        <v>0.81640618700000001</v>
      </c>
      <c r="E738" s="8"/>
      <c r="F738" s="25">
        <f t="shared" si="205"/>
        <v>-368.94453080224116</v>
      </c>
      <c r="G738" s="25">
        <f t="shared" si="206"/>
        <v>-368.17116832555996</v>
      </c>
      <c r="H738" s="26">
        <f t="shared" si="208"/>
        <v>1.2621734929999999</v>
      </c>
      <c r="I738" s="26">
        <f t="shared" si="209"/>
        <v>1.242887831</v>
      </c>
      <c r="J738" s="29">
        <f t="shared" si="212"/>
        <v>1.2572003178888886</v>
      </c>
      <c r="K738" s="29">
        <f t="shared" si="210"/>
        <v>1.4312486888888643E-2</v>
      </c>
      <c r="L738" s="58">
        <f t="shared" si="211"/>
        <v>-4.9731751111112832E-3</v>
      </c>
      <c r="M738" s="23"/>
      <c r="N738" s="40">
        <f t="shared" si="203"/>
        <v>-0.72097133273886105</v>
      </c>
      <c r="O738" s="40">
        <f t="shared" si="207"/>
        <v>-5.5629999999999997</v>
      </c>
      <c r="P738" s="44"/>
      <c r="Q738" s="40"/>
      <c r="R738" s="23"/>
    </row>
    <row r="739" spans="1:18" ht="15">
      <c r="A739" s="7">
        <v>763000</v>
      </c>
      <c r="B739" s="7">
        <f t="shared" si="204"/>
        <v>-763</v>
      </c>
      <c r="C739" s="6">
        <v>0.96045164000000005</v>
      </c>
      <c r="E739" s="8"/>
      <c r="F739" s="25">
        <f t="shared" si="205"/>
        <v>-367.3978058488791</v>
      </c>
      <c r="G739" s="25">
        <f t="shared" si="206"/>
        <v>-366.6244433721979</v>
      </c>
      <c r="H739" s="26">
        <f t="shared" si="208"/>
        <v>1.3405524135</v>
      </c>
      <c r="I739" s="26">
        <f t="shared" si="209"/>
        <v>1.3441592578333335</v>
      </c>
      <c r="J739" s="29">
        <f t="shared" si="212"/>
        <v>1.2712773527222221</v>
      </c>
      <c r="K739" s="29">
        <f t="shared" si="210"/>
        <v>-7.2881905111111367E-2</v>
      </c>
      <c r="L739" s="58">
        <f t="shared" si="211"/>
        <v>-6.9275060777777897E-2</v>
      </c>
      <c r="M739" s="23"/>
      <c r="N739" s="40">
        <f t="shared" si="203"/>
        <v>-0.99772532768133415</v>
      </c>
      <c r="O739" s="40">
        <f t="shared" si="207"/>
        <v>-5.5629999999999997</v>
      </c>
      <c r="P739" s="44"/>
      <c r="Q739" s="40"/>
      <c r="R739" s="23"/>
    </row>
    <row r="740" spans="1:18" ht="15">
      <c r="A740" s="7">
        <v>762000</v>
      </c>
      <c r="B740" s="7">
        <f t="shared" si="204"/>
        <v>-762</v>
      </c>
      <c r="C740" s="6">
        <v>0.90632106700000004</v>
      </c>
      <c r="E740" s="8"/>
      <c r="F740" s="25">
        <f t="shared" si="205"/>
        <v>-365.85108089551704</v>
      </c>
      <c r="G740" s="25">
        <f t="shared" si="206"/>
        <v>-365.07771841883584</v>
      </c>
      <c r="H740" s="26">
        <f t="shared" si="208"/>
        <v>1.429751867</v>
      </c>
      <c r="I740" s="26">
        <f t="shared" si="209"/>
        <v>1.415164138</v>
      </c>
      <c r="J740" s="29">
        <f t="shared" si="212"/>
        <v>1.3087563319444444</v>
      </c>
      <c r="K740" s="29">
        <f t="shared" si="210"/>
        <v>-0.10640780605555555</v>
      </c>
      <c r="L740" s="58">
        <f t="shared" si="211"/>
        <v>-0.1209955350555556</v>
      </c>
      <c r="M740" s="23"/>
      <c r="N740" s="40">
        <f t="shared" si="203"/>
        <v>-0.80763255331981665</v>
      </c>
      <c r="O740" s="40">
        <f t="shared" si="207"/>
        <v>-5.5629999999999997</v>
      </c>
      <c r="P740" s="44"/>
      <c r="Q740" s="40"/>
      <c r="R740" s="23"/>
    </row>
    <row r="741" spans="1:18" ht="15">
      <c r="A741" s="7">
        <v>761000</v>
      </c>
      <c r="B741" s="7">
        <f t="shared" si="204"/>
        <v>-761</v>
      </c>
      <c r="C741" s="6">
        <v>0.87538777300000004</v>
      </c>
      <c r="E741" s="8"/>
      <c r="F741" s="25">
        <f t="shared" si="205"/>
        <v>-364.30435594215498</v>
      </c>
      <c r="G741" s="25">
        <f t="shared" si="206"/>
        <v>-363.53099346547378</v>
      </c>
      <c r="H741" s="26">
        <f t="shared" si="208"/>
        <v>1.4751881335000001</v>
      </c>
      <c r="I741" s="26">
        <f t="shared" si="209"/>
        <v>1.4387222225</v>
      </c>
      <c r="J741" s="29">
        <f t="shared" si="212"/>
        <v>1.3422884630555556</v>
      </c>
      <c r="K741" s="29">
        <f t="shared" si="210"/>
        <v>-9.6433759444444433E-2</v>
      </c>
      <c r="L741" s="58">
        <f t="shared" si="211"/>
        <v>-0.13289967044444451</v>
      </c>
      <c r="M741" s="23"/>
      <c r="N741" s="40">
        <f t="shared" si="203"/>
        <v>-0.23963953142392661</v>
      </c>
      <c r="O741" s="40">
        <f t="shared" si="207"/>
        <v>-5.5629999999999997</v>
      </c>
      <c r="P741" s="44"/>
      <c r="Q741" s="40"/>
      <c r="R741" s="23"/>
    </row>
    <row r="742" spans="1:18" ht="15">
      <c r="A742" s="7">
        <v>760000</v>
      </c>
      <c r="B742" s="7">
        <f t="shared" si="204"/>
        <v>-760</v>
      </c>
      <c r="C742" s="6">
        <v>0.95552481300000003</v>
      </c>
      <c r="E742" s="8"/>
      <c r="F742" s="25">
        <f t="shared" si="205"/>
        <v>-362.75763098879293</v>
      </c>
      <c r="G742" s="25">
        <f t="shared" si="206"/>
        <v>-361.98426851211173</v>
      </c>
      <c r="H742" s="26">
        <f t="shared" si="208"/>
        <v>1.411226667</v>
      </c>
      <c r="I742" s="26">
        <f t="shared" si="209"/>
        <v>1.3907416868333333</v>
      </c>
      <c r="J742" s="29">
        <f t="shared" si="212"/>
        <v>1.3743007904444446</v>
      </c>
      <c r="K742" s="29">
        <f t="shared" si="210"/>
        <v>-1.6440896388888682E-2</v>
      </c>
      <c r="L742" s="58">
        <f t="shared" si="211"/>
        <v>-3.6925876555555348E-2</v>
      </c>
      <c r="M742" s="23"/>
      <c r="N742" s="40">
        <f t="shared" si="203"/>
        <v>0.44048349052192592</v>
      </c>
      <c r="O742" s="40">
        <f t="shared" si="207"/>
        <v>-5.5629999999999997</v>
      </c>
      <c r="P742" s="44"/>
      <c r="Q742" s="40"/>
      <c r="R742" s="23"/>
    </row>
    <row r="743" spans="1:18" ht="15">
      <c r="A743" s="7">
        <v>759000</v>
      </c>
      <c r="B743" s="7">
        <f t="shared" si="204"/>
        <v>-759</v>
      </c>
      <c r="C743" s="6">
        <v>0.92774917300000004</v>
      </c>
      <c r="E743" s="8"/>
      <c r="F743" s="25">
        <f t="shared" si="205"/>
        <v>-361.21090603543087</v>
      </c>
      <c r="G743" s="25">
        <f t="shared" si="206"/>
        <v>-360.43754355874967</v>
      </c>
      <c r="H743" s="26">
        <f t="shared" si="208"/>
        <v>1.2858102599999999</v>
      </c>
      <c r="I743" s="26">
        <f t="shared" si="209"/>
        <v>1.3980679089999999</v>
      </c>
      <c r="J743" s="29">
        <f t="shared" si="212"/>
        <v>1.3764160305000004</v>
      </c>
      <c r="K743" s="29">
        <f t="shared" si="210"/>
        <v>-2.16518784999995E-2</v>
      </c>
      <c r="L743" s="58">
        <f t="shared" si="211"/>
        <v>9.0605770500000515E-2</v>
      </c>
      <c r="M743" s="23"/>
      <c r="N743" s="40">
        <f t="shared" si="203"/>
        <v>0.91449939182389139</v>
      </c>
      <c r="O743" s="40">
        <f t="shared" si="207"/>
        <v>-5.5629999999999997</v>
      </c>
      <c r="P743" s="44"/>
      <c r="Q743" s="40"/>
      <c r="R743" s="23"/>
    </row>
    <row r="744" spans="1:18" ht="15">
      <c r="A744" s="7">
        <v>758000</v>
      </c>
      <c r="B744" s="7">
        <f t="shared" si="204"/>
        <v>-758</v>
      </c>
      <c r="C744" s="6">
        <v>0.97174667999999997</v>
      </c>
      <c r="E744" s="8"/>
      <c r="F744" s="25">
        <f t="shared" si="205"/>
        <v>-359.66418108206881</v>
      </c>
      <c r="G744" s="25">
        <f t="shared" si="206"/>
        <v>-358.89081860538761</v>
      </c>
      <c r="H744" s="26">
        <f t="shared" si="208"/>
        <v>1.4971668</v>
      </c>
      <c r="I744" s="26">
        <f t="shared" si="209"/>
        <v>1.3452553356666666</v>
      </c>
      <c r="J744" s="29">
        <f t="shared" si="212"/>
        <v>1.3695912156666668</v>
      </c>
      <c r="K744" s="29">
        <f t="shared" si="210"/>
        <v>2.4335880000000198E-2</v>
      </c>
      <c r="L744" s="58">
        <f t="shared" si="211"/>
        <v>-0.12757558433333327</v>
      </c>
      <c r="M744" s="23"/>
      <c r="N744" s="40">
        <f t="shared" si="203"/>
        <v>0.96061086416281227</v>
      </c>
      <c r="O744" s="40">
        <f t="shared" si="207"/>
        <v>-5.5629999999999997</v>
      </c>
      <c r="P744" s="44"/>
      <c r="Q744" s="40"/>
      <c r="R744" s="23"/>
    </row>
    <row r="745" spans="1:18" ht="15">
      <c r="A745" s="7">
        <v>757000</v>
      </c>
      <c r="B745" s="7">
        <f t="shared" si="204"/>
        <v>-757</v>
      </c>
      <c r="C745" s="6">
        <v>1.32034232</v>
      </c>
      <c r="E745" s="8"/>
      <c r="F745" s="25">
        <f t="shared" si="205"/>
        <v>-358.11745612870675</v>
      </c>
      <c r="G745" s="25">
        <f t="shared" si="206"/>
        <v>-357.34409365202555</v>
      </c>
      <c r="H745" s="26">
        <f t="shared" si="208"/>
        <v>1.252788947</v>
      </c>
      <c r="I745" s="26">
        <f t="shared" si="209"/>
        <v>1.3880014266666667</v>
      </c>
      <c r="J745" s="29">
        <f t="shared" si="212"/>
        <v>1.3845358823333334</v>
      </c>
      <c r="K745" s="29">
        <f t="shared" si="210"/>
        <v>-3.465544333333348E-3</v>
      </c>
      <c r="L745" s="58">
        <f t="shared" si="211"/>
        <v>0.13174693533333337</v>
      </c>
      <c r="M745" s="23"/>
      <c r="N745" s="40">
        <f t="shared" si="203"/>
        <v>0.55724183715939923</v>
      </c>
      <c r="O745" s="40">
        <f t="shared" si="207"/>
        <v>-5.5629999999999997</v>
      </c>
      <c r="P745" s="44"/>
      <c r="Q745" s="40"/>
      <c r="R745" s="23"/>
    </row>
    <row r="746" spans="1:18" ht="15">
      <c r="A746" s="7">
        <v>756000</v>
      </c>
      <c r="B746" s="7">
        <f t="shared" si="204"/>
        <v>-756</v>
      </c>
      <c r="C746" s="6">
        <v>1.3910445330000001</v>
      </c>
      <c r="E746" s="8"/>
      <c r="F746" s="25">
        <f t="shared" si="205"/>
        <v>-356.57073117534469</v>
      </c>
      <c r="G746" s="25">
        <f t="shared" si="206"/>
        <v>-355.79736869866349</v>
      </c>
      <c r="H746" s="26">
        <f t="shared" si="208"/>
        <v>1.4140485330000001</v>
      </c>
      <c r="I746" s="26">
        <f t="shared" si="209"/>
        <v>1.3160160445</v>
      </c>
      <c r="J746" s="29">
        <f t="shared" si="212"/>
        <v>1.4007407712222222</v>
      </c>
      <c r="K746" s="29">
        <f t="shared" si="210"/>
        <v>8.4724726722222199E-2</v>
      </c>
      <c r="L746" s="58">
        <f t="shared" si="211"/>
        <v>-1.3307761777777927E-2</v>
      </c>
      <c r="M746" s="23"/>
      <c r="N746" s="40">
        <f t="shared" si="203"/>
        <v>-0.10686683850409329</v>
      </c>
      <c r="O746" s="40">
        <f t="shared" si="207"/>
        <v>-5.5629999999999997</v>
      </c>
      <c r="P746" s="44"/>
      <c r="Q746" s="40"/>
      <c r="R746" s="23"/>
    </row>
    <row r="747" spans="1:18" ht="15">
      <c r="A747" s="7">
        <v>755000</v>
      </c>
      <c r="B747" s="7">
        <f t="shared" si="204"/>
        <v>-755</v>
      </c>
      <c r="C747" s="6">
        <v>1.4871270670000001</v>
      </c>
      <c r="E747" s="8"/>
      <c r="F747" s="25">
        <f t="shared" si="205"/>
        <v>-355.02400622198263</v>
      </c>
      <c r="G747" s="25">
        <f t="shared" si="206"/>
        <v>-354.25064374530143</v>
      </c>
      <c r="H747" s="26">
        <f t="shared" si="208"/>
        <v>1.2812106535000001</v>
      </c>
      <c r="I747" s="26">
        <f t="shared" si="209"/>
        <v>1.3247960888333334</v>
      </c>
      <c r="J747" s="29">
        <f t="shared" si="212"/>
        <v>1.4440478378888888</v>
      </c>
      <c r="K747" s="29">
        <f t="shared" si="210"/>
        <v>0.11925174905555536</v>
      </c>
      <c r="L747" s="58">
        <f t="shared" si="211"/>
        <v>0.16283718438888872</v>
      </c>
      <c r="M747" s="23"/>
      <c r="N747" s="40">
        <f t="shared" si="203"/>
        <v>-0.72097133273890524</v>
      </c>
      <c r="O747" s="40">
        <f t="shared" si="207"/>
        <v>-5.5629999999999997</v>
      </c>
      <c r="P747" s="44"/>
      <c r="Q747" s="40"/>
      <c r="R747" s="23"/>
    </row>
    <row r="748" spans="1:18" ht="15">
      <c r="A748" s="7">
        <v>754000</v>
      </c>
      <c r="B748" s="7">
        <f t="shared" si="204"/>
        <v>-754</v>
      </c>
      <c r="C748" s="6">
        <v>1.3855866670000001</v>
      </c>
      <c r="E748" s="8"/>
      <c r="F748" s="25">
        <f t="shared" si="205"/>
        <v>-353.47728126862057</v>
      </c>
      <c r="G748" s="25">
        <f t="shared" si="206"/>
        <v>-352.70391879193937</v>
      </c>
      <c r="H748" s="26">
        <f t="shared" si="208"/>
        <v>1.2791290800000001</v>
      </c>
      <c r="I748" s="26">
        <f t="shared" si="209"/>
        <v>1.3748645335</v>
      </c>
      <c r="J748" s="29">
        <f t="shared" si="212"/>
        <v>1.4815252756666668</v>
      </c>
      <c r="K748" s="29">
        <f t="shared" si="210"/>
        <v>0.10666074216666677</v>
      </c>
      <c r="L748" s="58">
        <f t="shared" si="211"/>
        <v>0.20239619566666667</v>
      </c>
      <c r="M748" s="23"/>
      <c r="N748" s="40">
        <f t="shared" si="203"/>
        <v>-0.99772532768133837</v>
      </c>
      <c r="O748" s="40">
        <f t="shared" si="207"/>
        <v>-5.5629999999999997</v>
      </c>
      <c r="P748" s="44"/>
      <c r="Q748" s="40"/>
      <c r="R748" s="23"/>
    </row>
    <row r="749" spans="1:18" ht="15">
      <c r="A749" s="7">
        <v>753000</v>
      </c>
      <c r="B749" s="7">
        <f t="shared" si="204"/>
        <v>-753</v>
      </c>
      <c r="C749" s="6">
        <v>1.6022456</v>
      </c>
      <c r="E749" s="8"/>
      <c r="F749" s="25">
        <f t="shared" si="205"/>
        <v>-351.93055631525851</v>
      </c>
      <c r="G749" s="25">
        <f t="shared" si="206"/>
        <v>-351.15719383857731</v>
      </c>
      <c r="H749" s="26">
        <f t="shared" si="208"/>
        <v>1.5642538669999999</v>
      </c>
      <c r="I749" s="26">
        <f t="shared" si="209"/>
        <v>1.4881383601666667</v>
      </c>
      <c r="J749" s="29">
        <f t="shared" si="212"/>
        <v>1.4617517556666664</v>
      </c>
      <c r="K749" s="29">
        <f t="shared" si="210"/>
        <v>-2.6386604500000299E-2</v>
      </c>
      <c r="L749" s="58">
        <f t="shared" si="211"/>
        <v>-0.10250211133333353</v>
      </c>
      <c r="M749" s="23"/>
      <c r="N749" s="40">
        <f t="shared" si="203"/>
        <v>-0.80763255331977912</v>
      </c>
      <c r="O749" s="40">
        <f t="shared" si="207"/>
        <v>-5.5629999999999997</v>
      </c>
      <c r="P749" s="44"/>
      <c r="Q749" s="40"/>
      <c r="R749" s="23"/>
    </row>
    <row r="750" spans="1:18" ht="15">
      <c r="A750" s="7">
        <v>752000</v>
      </c>
      <c r="B750" s="7">
        <f t="shared" si="204"/>
        <v>-752</v>
      </c>
      <c r="C750" s="6">
        <v>1.5017723999999999</v>
      </c>
      <c r="E750" s="8"/>
      <c r="F750" s="25">
        <f t="shared" si="205"/>
        <v>-350.38383136189645</v>
      </c>
      <c r="G750" s="25">
        <f t="shared" si="206"/>
        <v>-349.61046888521525</v>
      </c>
      <c r="H750" s="26">
        <f t="shared" si="208"/>
        <v>1.6210321335</v>
      </c>
      <c r="I750" s="26">
        <f t="shared" si="209"/>
        <v>1.6620920891666664</v>
      </c>
      <c r="J750" s="29">
        <f t="shared" si="212"/>
        <v>1.4550761059999999</v>
      </c>
      <c r="K750" s="29">
        <f t="shared" si="210"/>
        <v>-0.20701598316666647</v>
      </c>
      <c r="L750" s="58">
        <f t="shared" si="211"/>
        <v>-0.16595602750000005</v>
      </c>
      <c r="M750" s="23"/>
      <c r="N750" s="40">
        <f t="shared" si="203"/>
        <v>-0.23963953142386477</v>
      </c>
      <c r="O750" s="40">
        <f t="shared" si="207"/>
        <v>-5.5629999999999997</v>
      </c>
      <c r="P750" s="44"/>
      <c r="Q750" s="40"/>
      <c r="R750" s="23"/>
    </row>
    <row r="751" spans="1:18" ht="15">
      <c r="A751" s="7">
        <v>751000</v>
      </c>
      <c r="B751" s="7">
        <f t="shared" si="204"/>
        <v>-751</v>
      </c>
      <c r="C751" s="6">
        <v>1.5476189330000001</v>
      </c>
      <c r="E751" s="8"/>
      <c r="F751" s="25">
        <f t="shared" si="205"/>
        <v>-348.8371064085344</v>
      </c>
      <c r="G751" s="25">
        <f t="shared" si="206"/>
        <v>-348.0637439318532</v>
      </c>
      <c r="H751" s="26">
        <f t="shared" si="208"/>
        <v>1.800990267</v>
      </c>
      <c r="I751" s="26">
        <f t="shared" si="209"/>
        <v>1.6817098668333335</v>
      </c>
      <c r="J751" s="29">
        <f t="shared" si="212"/>
        <v>1.4306041193333334</v>
      </c>
      <c r="K751" s="29">
        <f t="shared" si="210"/>
        <v>-0.25110574750000003</v>
      </c>
      <c r="L751" s="58">
        <f t="shared" si="211"/>
        <v>-0.37038614766666655</v>
      </c>
      <c r="M751" s="23"/>
      <c r="N751" s="40">
        <f t="shared" si="203"/>
        <v>0.4404834905219831</v>
      </c>
      <c r="O751" s="40">
        <f t="shared" si="207"/>
        <v>-5.5629999999999997</v>
      </c>
      <c r="P751" s="44"/>
      <c r="Q751" s="40"/>
      <c r="R751" s="23"/>
    </row>
    <row r="752" spans="1:18" ht="15">
      <c r="A752" s="7">
        <v>750000</v>
      </c>
      <c r="B752" s="7">
        <f t="shared" si="204"/>
        <v>-750</v>
      </c>
      <c r="C752" s="6">
        <v>1.6197872</v>
      </c>
      <c r="E752" s="8"/>
      <c r="F752" s="25">
        <f t="shared" si="205"/>
        <v>-347.29038145517234</v>
      </c>
      <c r="G752" s="25">
        <f t="shared" si="206"/>
        <v>-346.51701897849114</v>
      </c>
      <c r="H752" s="26">
        <f t="shared" si="208"/>
        <v>1.6231072</v>
      </c>
      <c r="I752" s="26">
        <f t="shared" si="209"/>
        <v>1.5811008623333336</v>
      </c>
      <c r="J752" s="29">
        <f t="shared" si="212"/>
        <v>1.405396273388889</v>
      </c>
      <c r="K752" s="29">
        <f t="shared" si="210"/>
        <v>-0.17570458894444463</v>
      </c>
      <c r="L752" s="58">
        <f t="shared" si="211"/>
        <v>-0.21771092661111102</v>
      </c>
      <c r="M752" s="23"/>
      <c r="N752" s="40">
        <f t="shared" si="203"/>
        <v>0.91449939182391715</v>
      </c>
      <c r="O752" s="40">
        <f t="shared" si="207"/>
        <v>-5.5629999999999997</v>
      </c>
      <c r="P752" s="44"/>
      <c r="Q752" s="40"/>
      <c r="R752" s="23"/>
    </row>
    <row r="753" spans="1:18" ht="15">
      <c r="A753" s="7">
        <v>749000</v>
      </c>
      <c r="B753" s="7">
        <f t="shared" si="204"/>
        <v>-749</v>
      </c>
      <c r="C753" s="6">
        <v>1.6507069329999999</v>
      </c>
      <c r="E753" s="8"/>
      <c r="F753" s="25">
        <f t="shared" si="205"/>
        <v>-345.74365650181028</v>
      </c>
      <c r="G753" s="25">
        <f t="shared" si="206"/>
        <v>-344.97029402512908</v>
      </c>
      <c r="H753" s="26">
        <f t="shared" si="208"/>
        <v>1.3192051199999999</v>
      </c>
      <c r="I753" s="26">
        <f t="shared" si="209"/>
        <v>1.3783401399999999</v>
      </c>
      <c r="J753" s="29">
        <f t="shared" si="212"/>
        <v>1.3734783311666665</v>
      </c>
      <c r="K753" s="29">
        <f t="shared" si="210"/>
        <v>-4.8618088333334253E-3</v>
      </c>
      <c r="L753" s="58">
        <f t="shared" si="211"/>
        <v>5.4273211166666613E-2</v>
      </c>
      <c r="M753" s="23"/>
      <c r="N753" s="40">
        <f t="shared" si="203"/>
        <v>0.96061086416279451</v>
      </c>
      <c r="O753" s="40">
        <f t="shared" si="207"/>
        <v>-5.5629999999999997</v>
      </c>
      <c r="P753" s="44"/>
      <c r="Q753" s="40"/>
      <c r="R753" s="23"/>
    </row>
    <row r="754" spans="1:18" ht="15">
      <c r="A754" s="7">
        <v>748000</v>
      </c>
      <c r="B754" s="7">
        <f t="shared" si="204"/>
        <v>-748</v>
      </c>
      <c r="C754" s="6">
        <v>1.2627514799999999</v>
      </c>
      <c r="E754" s="8"/>
      <c r="F754" s="25">
        <f t="shared" si="205"/>
        <v>-344.19693154844822</v>
      </c>
      <c r="G754" s="25">
        <f t="shared" si="206"/>
        <v>-343.42356907176702</v>
      </c>
      <c r="H754" s="26">
        <f t="shared" si="208"/>
        <v>1.1927080999999999</v>
      </c>
      <c r="I754" s="26">
        <f t="shared" si="209"/>
        <v>1.2352379576666666</v>
      </c>
      <c r="J754" s="29">
        <f t="shared" si="212"/>
        <v>1.3048865748333334</v>
      </c>
      <c r="K754" s="29">
        <f t="shared" si="210"/>
        <v>6.9648617166666815E-2</v>
      </c>
      <c r="L754" s="58">
        <f t="shared" si="211"/>
        <v>0.11217847483333343</v>
      </c>
      <c r="M754" s="23"/>
      <c r="N754" s="40">
        <f t="shared" si="203"/>
        <v>0.55724183715932274</v>
      </c>
      <c r="O754" s="40">
        <f t="shared" si="207"/>
        <v>-5.5629999999999997</v>
      </c>
      <c r="P754" s="44"/>
      <c r="Q754" s="40"/>
      <c r="R754" s="23"/>
    </row>
    <row r="755" spans="1:18" ht="15">
      <c r="A755" s="7">
        <v>747000</v>
      </c>
      <c r="B755" s="7">
        <f t="shared" si="204"/>
        <v>-747</v>
      </c>
      <c r="C755" s="6">
        <v>1.15814876</v>
      </c>
      <c r="E755" s="8"/>
      <c r="F755" s="25">
        <f t="shared" si="205"/>
        <v>-342.65020659508616</v>
      </c>
      <c r="G755" s="25">
        <f t="shared" si="206"/>
        <v>-341.87684411840496</v>
      </c>
      <c r="H755" s="26">
        <f t="shared" si="208"/>
        <v>1.193800653</v>
      </c>
      <c r="I755" s="26">
        <f t="shared" si="209"/>
        <v>1.1469495976666668</v>
      </c>
      <c r="J755" s="29">
        <f t="shared" si="212"/>
        <v>1.2480185288888892</v>
      </c>
      <c r="K755" s="29">
        <f t="shared" si="210"/>
        <v>0.10106893122222238</v>
      </c>
      <c r="L755" s="58">
        <f t="shared" si="211"/>
        <v>5.4217875888889155E-2</v>
      </c>
      <c r="M755" s="23"/>
      <c r="N755" s="40">
        <f t="shared" si="203"/>
        <v>-0.10686683850415662</v>
      </c>
      <c r="O755" s="40">
        <f t="shared" si="207"/>
        <v>-5.5629999999999997</v>
      </c>
      <c r="P755" s="44"/>
      <c r="Q755" s="40"/>
      <c r="R755" s="23"/>
    </row>
    <row r="756" spans="1:18" ht="15">
      <c r="A756" s="7">
        <v>746000</v>
      </c>
      <c r="B756" s="7">
        <f t="shared" si="204"/>
        <v>-746</v>
      </c>
      <c r="C756" s="6">
        <v>1.477534133</v>
      </c>
      <c r="E756" s="8"/>
      <c r="F756" s="25">
        <f t="shared" si="205"/>
        <v>-341.1034816417241</v>
      </c>
      <c r="G756" s="25">
        <f t="shared" si="206"/>
        <v>-340.3301191650429</v>
      </c>
      <c r="H756" s="26">
        <f t="shared" si="208"/>
        <v>1.05434004</v>
      </c>
      <c r="I756" s="26">
        <f t="shared" si="209"/>
        <v>1.0800027643333332</v>
      </c>
      <c r="J756" s="29">
        <f t="shared" si="212"/>
        <v>1.1713443051111112</v>
      </c>
      <c r="K756" s="29">
        <f t="shared" si="210"/>
        <v>9.1341540777778008E-2</v>
      </c>
      <c r="L756" s="58">
        <f t="shared" si="211"/>
        <v>0.11700426511111117</v>
      </c>
      <c r="M756" s="23"/>
      <c r="N756" s="40">
        <f t="shared" si="203"/>
        <v>-0.72097133273894931</v>
      </c>
      <c r="O756" s="40">
        <f t="shared" si="207"/>
        <v>-5.5629999999999997</v>
      </c>
      <c r="P756" s="44"/>
      <c r="Q756" s="40"/>
      <c r="R756" s="23"/>
    </row>
    <row r="757" spans="1:18" ht="15">
      <c r="A757" s="7">
        <v>745000</v>
      </c>
      <c r="B757" s="7">
        <f t="shared" si="204"/>
        <v>-745</v>
      </c>
      <c r="C757" s="6">
        <v>1.2893320800000001</v>
      </c>
      <c r="E757" s="8"/>
      <c r="F757" s="25">
        <f t="shared" si="205"/>
        <v>-339.55675668836204</v>
      </c>
      <c r="G757" s="25">
        <f t="shared" si="206"/>
        <v>-338.78339421168084</v>
      </c>
      <c r="H757" s="26">
        <f t="shared" si="208"/>
        <v>0.99186759999999996</v>
      </c>
      <c r="I757" s="26">
        <f t="shared" si="209"/>
        <v>0.99771189999999998</v>
      </c>
      <c r="J757" s="29">
        <f t="shared" si="212"/>
        <v>1.0986022376666669</v>
      </c>
      <c r="K757" s="29">
        <f t="shared" si="210"/>
        <v>0.10089033766666688</v>
      </c>
      <c r="L757" s="58">
        <f t="shared" si="211"/>
        <v>0.10673463766666691</v>
      </c>
      <c r="M757" s="23"/>
      <c r="N757" s="40">
        <f t="shared" si="203"/>
        <v>-0.9977253276813427</v>
      </c>
      <c r="O757" s="40">
        <f t="shared" si="207"/>
        <v>-5.5629999999999997</v>
      </c>
      <c r="P757" s="44"/>
      <c r="Q757" s="40"/>
      <c r="R757" s="23"/>
    </row>
    <row r="758" spans="1:18" ht="15">
      <c r="A758" s="7">
        <v>744000</v>
      </c>
      <c r="B758" s="7">
        <f t="shared" si="204"/>
        <v>-744</v>
      </c>
      <c r="C758" s="6">
        <v>0.98237954699999996</v>
      </c>
      <c r="E758" s="8"/>
      <c r="F758" s="25">
        <f t="shared" si="205"/>
        <v>-338.01003173499998</v>
      </c>
      <c r="G758" s="25">
        <f t="shared" si="206"/>
        <v>-337.23666925831878</v>
      </c>
      <c r="H758" s="26">
        <f t="shared" si="208"/>
        <v>0.94692806000000007</v>
      </c>
      <c r="I758" s="26">
        <f t="shared" si="209"/>
        <v>1.0160051266666665</v>
      </c>
      <c r="J758" s="29">
        <f t="shared" si="212"/>
        <v>1.0676847457777778</v>
      </c>
      <c r="K758" s="29">
        <f t="shared" si="210"/>
        <v>5.1679619111111297E-2</v>
      </c>
      <c r="L758" s="58">
        <f t="shared" si="211"/>
        <v>0.12075668577777776</v>
      </c>
      <c r="M758" s="23"/>
      <c r="N758" s="40">
        <f t="shared" si="203"/>
        <v>-0.80763255331975836</v>
      </c>
      <c r="O758" s="40">
        <f t="shared" si="207"/>
        <v>-5.5629999999999997</v>
      </c>
      <c r="P758" s="44"/>
      <c r="Q758" s="40"/>
      <c r="R758" s="23"/>
    </row>
    <row r="759" spans="1:18" ht="15">
      <c r="A759" s="7">
        <v>743000</v>
      </c>
      <c r="B759" s="7">
        <f t="shared" si="204"/>
        <v>-743</v>
      </c>
      <c r="C759" s="6">
        <v>1.1074770270000001</v>
      </c>
      <c r="E759" s="8"/>
      <c r="F759" s="25">
        <f t="shared" si="205"/>
        <v>-336.46330678163793</v>
      </c>
      <c r="G759" s="25">
        <f t="shared" si="206"/>
        <v>-335.68994430495673</v>
      </c>
      <c r="H759" s="26">
        <f t="shared" si="208"/>
        <v>1.10921972</v>
      </c>
      <c r="I759" s="26">
        <f t="shared" si="209"/>
        <v>1.055690011</v>
      </c>
      <c r="J759" s="29">
        <f t="shared" si="212"/>
        <v>1.054452942777778</v>
      </c>
      <c r="K759" s="29">
        <f t="shared" si="210"/>
        <v>-1.2370682222220264E-3</v>
      </c>
      <c r="L759" s="58">
        <f t="shared" si="211"/>
        <v>-5.4766777222222007E-2</v>
      </c>
      <c r="M759" s="23"/>
      <c r="N759" s="40">
        <f t="shared" si="203"/>
        <v>-0.23963953142383052</v>
      </c>
      <c r="O759" s="40">
        <f t="shared" si="207"/>
        <v>-5.5629999999999997</v>
      </c>
      <c r="P759" s="44"/>
      <c r="Q759" s="40"/>
      <c r="R759" s="23"/>
    </row>
    <row r="760" spans="1:18" ht="15">
      <c r="A760" s="7">
        <v>742000</v>
      </c>
      <c r="B760" s="7">
        <f t="shared" si="204"/>
        <v>-742</v>
      </c>
      <c r="C760" s="6">
        <v>1.2423301600000001</v>
      </c>
      <c r="E760" s="8"/>
      <c r="F760" s="25">
        <f t="shared" si="205"/>
        <v>-334.91658182827587</v>
      </c>
      <c r="G760" s="25">
        <f t="shared" si="206"/>
        <v>-334.14321935159467</v>
      </c>
      <c r="H760" s="26">
        <f t="shared" si="208"/>
        <v>1.110922253</v>
      </c>
      <c r="I760" s="26">
        <f t="shared" si="209"/>
        <v>1.0628568553333333</v>
      </c>
      <c r="J760" s="29">
        <f t="shared" si="212"/>
        <v>1.0348326005555557</v>
      </c>
      <c r="K760" s="29">
        <f t="shared" si="210"/>
        <v>-2.8024254777777591E-2</v>
      </c>
      <c r="L760" s="58">
        <f t="shared" si="211"/>
        <v>-7.6089652444444322E-2</v>
      </c>
      <c r="M760" s="23"/>
      <c r="N760" s="40">
        <f t="shared" si="203"/>
        <v>0.44048349052204028</v>
      </c>
      <c r="O760" s="40">
        <f t="shared" si="207"/>
        <v>-5.5629999999999997</v>
      </c>
      <c r="P760" s="44"/>
      <c r="Q760" s="40"/>
      <c r="R760" s="23"/>
    </row>
    <row r="761" spans="1:18" ht="15">
      <c r="A761" s="7">
        <v>741000</v>
      </c>
      <c r="B761" s="7">
        <f t="shared" si="204"/>
        <v>-741</v>
      </c>
      <c r="C761" s="6">
        <v>1.3679342670000001</v>
      </c>
      <c r="E761" s="8"/>
      <c r="F761" s="25">
        <f t="shared" si="205"/>
        <v>-333.36985687491381</v>
      </c>
      <c r="G761" s="25">
        <f t="shared" si="206"/>
        <v>-332.59649439823261</v>
      </c>
      <c r="H761" s="26">
        <f t="shared" si="208"/>
        <v>0.96842859300000006</v>
      </c>
      <c r="I761" s="26">
        <f t="shared" si="209"/>
        <v>1.0400995130000001</v>
      </c>
      <c r="J761" s="29">
        <f t="shared" si="212"/>
        <v>1.0363054309444444</v>
      </c>
      <c r="K761" s="29">
        <f t="shared" si="210"/>
        <v>-3.7940820555557586E-3</v>
      </c>
      <c r="L761" s="58">
        <f t="shared" si="211"/>
        <v>6.7876837944444324E-2</v>
      </c>
      <c r="M761" s="23"/>
      <c r="N761" s="40">
        <f t="shared" si="203"/>
        <v>0.91449939182393136</v>
      </c>
      <c r="O761" s="40">
        <f t="shared" si="207"/>
        <v>-5.5629999999999997</v>
      </c>
      <c r="P761" s="44"/>
      <c r="Q761" s="40"/>
      <c r="R761" s="23"/>
    </row>
    <row r="762" spans="1:18" ht="15">
      <c r="A762" s="7">
        <v>740000</v>
      </c>
      <c r="B762" s="7">
        <f t="shared" si="204"/>
        <v>-740</v>
      </c>
      <c r="C762" s="6">
        <v>1.368564933</v>
      </c>
      <c r="E762" s="8"/>
      <c r="F762" s="25">
        <f t="shared" si="205"/>
        <v>-331.82313192155175</v>
      </c>
      <c r="G762" s="25">
        <f t="shared" si="206"/>
        <v>-331.04976944487055</v>
      </c>
      <c r="H762" s="26">
        <f t="shared" si="208"/>
        <v>1.0409476929999999</v>
      </c>
      <c r="I762" s="26">
        <f t="shared" si="209"/>
        <v>1.0276660530000001</v>
      </c>
      <c r="J762" s="29">
        <f t="shared" si="212"/>
        <v>1.0321451420555556</v>
      </c>
      <c r="K762" s="29">
        <f t="shared" si="210"/>
        <v>4.4790890555554963E-3</v>
      </c>
      <c r="L762" s="58">
        <f t="shared" si="211"/>
        <v>-8.8025509444442651E-3</v>
      </c>
      <c r="M762" s="23"/>
      <c r="N762" s="40">
        <f t="shared" si="203"/>
        <v>0.96061086416278474</v>
      </c>
      <c r="O762" s="40">
        <f t="shared" si="207"/>
        <v>-5.5629999999999997</v>
      </c>
      <c r="P762" s="44"/>
      <c r="Q762" s="40"/>
      <c r="R762" s="23"/>
    </row>
    <row r="763" spans="1:18" ht="15">
      <c r="A763" s="7">
        <v>739000</v>
      </c>
      <c r="B763" s="7">
        <f t="shared" si="204"/>
        <v>-739</v>
      </c>
      <c r="C763" s="6">
        <v>1.1831917999999999</v>
      </c>
      <c r="E763" s="8"/>
      <c r="F763" s="25">
        <f t="shared" si="205"/>
        <v>-330.27640696818969</v>
      </c>
      <c r="G763" s="25">
        <f t="shared" si="206"/>
        <v>-329.50304449150849</v>
      </c>
      <c r="H763" s="26">
        <f t="shared" si="208"/>
        <v>1.073621873</v>
      </c>
      <c r="I763" s="26">
        <f t="shared" si="209"/>
        <v>1.0439290463333333</v>
      </c>
      <c r="J763" s="29">
        <f t="shared" si="212"/>
        <v>1.0207155257777776</v>
      </c>
      <c r="K763" s="29">
        <f t="shared" si="210"/>
        <v>-2.32135205555557E-2</v>
      </c>
      <c r="L763" s="58">
        <f t="shared" si="211"/>
        <v>-5.2906347222222427E-2</v>
      </c>
      <c r="M763" s="23"/>
      <c r="N763" s="40">
        <f t="shared" si="203"/>
        <v>0.55724183715926989</v>
      </c>
      <c r="O763" s="40">
        <f t="shared" si="207"/>
        <v>-5.5629999999999997</v>
      </c>
      <c r="P763" s="44"/>
      <c r="Q763" s="40"/>
      <c r="R763" s="23"/>
    </row>
    <row r="764" spans="1:18" ht="15">
      <c r="A764" s="7">
        <v>738000</v>
      </c>
      <c r="B764" s="7">
        <f t="shared" si="204"/>
        <v>-738</v>
      </c>
      <c r="C764" s="6">
        <v>1.0672603329999999</v>
      </c>
      <c r="E764" s="8"/>
      <c r="F764" s="25">
        <f t="shared" si="205"/>
        <v>-328.72968201482763</v>
      </c>
      <c r="G764" s="25">
        <f t="shared" si="206"/>
        <v>-327.95631953814643</v>
      </c>
      <c r="H764" s="26">
        <f t="shared" si="208"/>
        <v>1.0172175729999999</v>
      </c>
      <c r="I764" s="26">
        <f t="shared" si="209"/>
        <v>1.0528116531666667</v>
      </c>
      <c r="J764" s="29">
        <f t="shared" si="212"/>
        <v>0.97569690133333331</v>
      </c>
      <c r="K764" s="29">
        <f t="shared" si="210"/>
        <v>-7.7114751833333384E-2</v>
      </c>
      <c r="L764" s="58">
        <f t="shared" si="211"/>
        <v>-4.152067166666662E-2</v>
      </c>
      <c r="M764" s="23"/>
      <c r="N764" s="40">
        <f t="shared" si="203"/>
        <v>-0.10686683850424823</v>
      </c>
      <c r="O764" s="40">
        <f t="shared" si="207"/>
        <v>-5.5629999999999997</v>
      </c>
      <c r="P764" s="44"/>
      <c r="Q764" s="40"/>
      <c r="R764" s="23"/>
    </row>
    <row r="765" spans="1:18" ht="15">
      <c r="A765" s="7">
        <v>737000</v>
      </c>
      <c r="B765" s="7">
        <f t="shared" si="204"/>
        <v>-737</v>
      </c>
      <c r="C765" s="6">
        <v>0.94224057299999997</v>
      </c>
      <c r="E765" s="8"/>
      <c r="F765" s="25">
        <f t="shared" si="205"/>
        <v>-327.18295706146557</v>
      </c>
      <c r="G765" s="25">
        <f t="shared" si="206"/>
        <v>-326.40959458478437</v>
      </c>
      <c r="H765" s="26">
        <f t="shared" si="208"/>
        <v>1.0675955134999999</v>
      </c>
      <c r="I765" s="26">
        <f t="shared" si="209"/>
        <v>1.0130793621666665</v>
      </c>
      <c r="J765" s="29">
        <f t="shared" si="212"/>
        <v>0.95162580655555551</v>
      </c>
      <c r="K765" s="29">
        <f t="shared" si="210"/>
        <v>-6.1453555611110988E-2</v>
      </c>
      <c r="L765" s="58">
        <f t="shared" si="211"/>
        <v>-0.11596970694444442</v>
      </c>
      <c r="M765" s="23"/>
      <c r="N765" s="40">
        <f t="shared" si="203"/>
        <v>-0.7209713327389935</v>
      </c>
      <c r="O765" s="40">
        <f t="shared" si="207"/>
        <v>-5.5629999999999997</v>
      </c>
      <c r="P765" s="44"/>
      <c r="Q765" s="40"/>
      <c r="R765" s="23"/>
    </row>
    <row r="766" spans="1:18" ht="15">
      <c r="A766" s="7">
        <v>736000</v>
      </c>
      <c r="B766" s="7">
        <f t="shared" si="204"/>
        <v>-736</v>
      </c>
      <c r="C766" s="6">
        <v>0.88922316000000001</v>
      </c>
      <c r="E766" s="8"/>
      <c r="F766" s="25">
        <f t="shared" si="205"/>
        <v>-325.63623210810351</v>
      </c>
      <c r="G766" s="25">
        <f t="shared" si="206"/>
        <v>-324.86286963142231</v>
      </c>
      <c r="H766" s="26">
        <f t="shared" si="208"/>
        <v>0.95442499999999997</v>
      </c>
      <c r="I766" s="26">
        <f t="shared" si="209"/>
        <v>0.95536067566666671</v>
      </c>
      <c r="J766" s="29">
        <f t="shared" si="212"/>
        <v>0.94610052066666661</v>
      </c>
      <c r="K766" s="29">
        <f t="shared" si="210"/>
        <v>-9.2601550000001032E-3</v>
      </c>
      <c r="L766" s="58">
        <f t="shared" si="211"/>
        <v>-8.3244793333333567E-3</v>
      </c>
      <c r="M766" s="23"/>
      <c r="N766" s="40">
        <f t="shared" si="203"/>
        <v>-0.99772532768134703</v>
      </c>
      <c r="O766" s="40">
        <f t="shared" si="207"/>
        <v>-5.5629999999999997</v>
      </c>
      <c r="P766" s="44"/>
      <c r="Q766" s="40"/>
      <c r="R766" s="23"/>
    </row>
    <row r="767" spans="1:18" ht="15">
      <c r="A767" s="7">
        <v>735000</v>
      </c>
      <c r="B767" s="7">
        <f t="shared" si="204"/>
        <v>-735</v>
      </c>
      <c r="C767" s="6">
        <v>0.80462908</v>
      </c>
      <c r="E767" s="8"/>
      <c r="F767" s="25">
        <f t="shared" si="205"/>
        <v>-324.08950715474145</v>
      </c>
      <c r="G767" s="25">
        <f t="shared" si="206"/>
        <v>-323.31614467806025</v>
      </c>
      <c r="H767" s="26">
        <f t="shared" si="208"/>
        <v>0.84406151350000003</v>
      </c>
      <c r="I767" s="26">
        <f t="shared" si="209"/>
        <v>0.83417953783333321</v>
      </c>
      <c r="J767" s="29">
        <f t="shared" si="212"/>
        <v>0.94101599922222212</v>
      </c>
      <c r="K767" s="29">
        <f t="shared" si="210"/>
        <v>0.10683646138888891</v>
      </c>
      <c r="L767" s="58">
        <f t="shared" si="211"/>
        <v>9.6954485722222095E-2</v>
      </c>
      <c r="M767" s="23"/>
      <c r="N767" s="40">
        <f t="shared" si="203"/>
        <v>-0.80763255331970396</v>
      </c>
      <c r="O767" s="40">
        <f t="shared" si="207"/>
        <v>-5.5629999999999997</v>
      </c>
      <c r="P767" s="44"/>
      <c r="Q767" s="40"/>
      <c r="R767" s="23"/>
    </row>
    <row r="768" spans="1:18" ht="15">
      <c r="A768" s="7">
        <v>734000</v>
      </c>
      <c r="B768" s="7">
        <f t="shared" si="204"/>
        <v>-734</v>
      </c>
      <c r="C768" s="6">
        <v>0.84308789299999998</v>
      </c>
      <c r="E768" s="8"/>
      <c r="F768" s="25">
        <f t="shared" si="205"/>
        <v>-322.5427822013794</v>
      </c>
      <c r="G768" s="25">
        <f t="shared" si="206"/>
        <v>-321.7694197246982</v>
      </c>
      <c r="H768" s="26">
        <f t="shared" si="208"/>
        <v>0.70405209999999996</v>
      </c>
      <c r="I768" s="26">
        <f t="shared" si="209"/>
        <v>0.8141320044999999</v>
      </c>
      <c r="J768" s="29">
        <f t="shared" si="212"/>
        <v>0.93376302738888894</v>
      </c>
      <c r="K768" s="29">
        <f t="shared" si="210"/>
        <v>0.11963102288888905</v>
      </c>
      <c r="L768" s="58">
        <f t="shared" si="211"/>
        <v>0.22971092738888899</v>
      </c>
      <c r="M768" s="23"/>
      <c r="N768" s="40">
        <f t="shared" si="203"/>
        <v>-0.23963953142376868</v>
      </c>
      <c r="O768" s="40">
        <f t="shared" si="207"/>
        <v>-5.5629999999999997</v>
      </c>
      <c r="P768" s="44"/>
      <c r="Q768" s="40"/>
      <c r="R768" s="23"/>
    </row>
    <row r="769" spans="1:18" ht="15">
      <c r="A769" s="7">
        <v>733000</v>
      </c>
      <c r="B769" s="7">
        <f t="shared" si="204"/>
        <v>-733</v>
      </c>
      <c r="C769" s="6">
        <v>0.86369156000000002</v>
      </c>
      <c r="E769" s="8"/>
      <c r="F769" s="25">
        <f t="shared" si="205"/>
        <v>-320.99605724801734</v>
      </c>
      <c r="G769" s="25">
        <f t="shared" si="206"/>
        <v>-320.22269477133614</v>
      </c>
      <c r="H769" s="26">
        <f t="shared" si="208"/>
        <v>0.89428240000000003</v>
      </c>
      <c r="I769" s="26">
        <f t="shared" si="209"/>
        <v>0.83901183999999995</v>
      </c>
      <c r="J769" s="29">
        <f t="shared" si="212"/>
        <v>0.93577047627777787</v>
      </c>
      <c r="K769" s="29">
        <f t="shared" si="210"/>
        <v>9.6758636277777921E-2</v>
      </c>
      <c r="L769" s="58">
        <f t="shared" si="211"/>
        <v>4.1488076277777841E-2</v>
      </c>
      <c r="M769" s="23"/>
      <c r="N769" s="40">
        <f t="shared" si="203"/>
        <v>0.44048349052209745</v>
      </c>
      <c r="O769" s="40">
        <f t="shared" si="207"/>
        <v>-5.5629999999999997</v>
      </c>
      <c r="P769" s="44"/>
      <c r="Q769" s="40"/>
      <c r="R769" s="23"/>
    </row>
    <row r="770" spans="1:18" ht="15">
      <c r="A770" s="7">
        <v>732000</v>
      </c>
      <c r="B770" s="7">
        <f t="shared" si="204"/>
        <v>-732</v>
      </c>
      <c r="C770" s="6">
        <v>0.751226053</v>
      </c>
      <c r="E770" s="8"/>
      <c r="F770" s="25">
        <f t="shared" si="205"/>
        <v>-319.44933229465528</v>
      </c>
      <c r="G770" s="25">
        <f t="shared" si="206"/>
        <v>-318.67596981797408</v>
      </c>
      <c r="H770" s="26">
        <f t="shared" si="208"/>
        <v>0.91870101999999998</v>
      </c>
      <c r="I770" s="26">
        <f t="shared" si="209"/>
        <v>0.93605680666666669</v>
      </c>
      <c r="J770" s="29">
        <f t="shared" si="212"/>
        <v>0.93093904588888898</v>
      </c>
      <c r="K770" s="29">
        <f t="shared" si="210"/>
        <v>-5.1177607777777023E-3</v>
      </c>
      <c r="L770" s="58">
        <f t="shared" si="211"/>
        <v>1.2238025888889004E-2</v>
      </c>
      <c r="M770" s="23"/>
      <c r="N770" s="40">
        <f t="shared" ref="N770:N833" si="213" xml:space="preserve"> SIN((2*PI()*(G770+O770)/13.9205245802584) + 2.989911921)</f>
        <v>0.91449939182396867</v>
      </c>
      <c r="O770" s="40">
        <f t="shared" si="207"/>
        <v>-5.5629999999999997</v>
      </c>
      <c r="P770" s="44"/>
      <c r="Q770" s="40"/>
      <c r="R770" s="23"/>
    </row>
    <row r="771" spans="1:18" ht="15">
      <c r="A771" s="7">
        <v>731000</v>
      </c>
      <c r="B771" s="7">
        <f t="shared" ref="B771:B834" si="214">-A771/1000</f>
        <v>-731</v>
      </c>
      <c r="C771" s="6">
        <v>0.71744637300000003</v>
      </c>
      <c r="E771" s="8"/>
      <c r="F771" s="25">
        <f t="shared" si="205"/>
        <v>-317.90260734129322</v>
      </c>
      <c r="G771" s="25">
        <f t="shared" si="206"/>
        <v>-317.12924486461202</v>
      </c>
      <c r="H771" s="26">
        <f t="shared" si="208"/>
        <v>0.99518700000000004</v>
      </c>
      <c r="I771" s="26">
        <f t="shared" si="209"/>
        <v>0.9740777155</v>
      </c>
      <c r="J771" s="29">
        <f t="shared" si="212"/>
        <v>0.94435691699999991</v>
      </c>
      <c r="K771" s="29">
        <f t="shared" si="210"/>
        <v>-2.972079850000009E-2</v>
      </c>
      <c r="L771" s="58">
        <f t="shared" si="211"/>
        <v>-5.0830083000000137E-2</v>
      </c>
      <c r="M771" s="23"/>
      <c r="N771" s="40">
        <f t="shared" si="213"/>
        <v>0.96061086416276709</v>
      </c>
      <c r="O771" s="40">
        <f t="shared" si="207"/>
        <v>-5.5629999999999997</v>
      </c>
      <c r="P771" s="44"/>
      <c r="Q771" s="40"/>
      <c r="R771" s="23"/>
    </row>
    <row r="772" spans="1:18" ht="15">
      <c r="A772" s="7">
        <v>730000</v>
      </c>
      <c r="B772" s="7">
        <f t="shared" si="214"/>
        <v>-730</v>
      </c>
      <c r="C772" s="6">
        <v>0.82176157299999997</v>
      </c>
      <c r="E772" s="8"/>
      <c r="F772" s="25">
        <f t="shared" ref="F772:F835" si="215">F771 + 1.54672495336205</f>
        <v>-316.35588238793116</v>
      </c>
      <c r="G772" s="25">
        <f t="shared" ref="G772:G835" si="216">G771 + 1.54672495336205</f>
        <v>-315.58251991124996</v>
      </c>
      <c r="H772" s="26">
        <f t="shared" si="208"/>
        <v>1.0083451265000001</v>
      </c>
      <c r="I772" s="26">
        <f t="shared" si="209"/>
        <v>1.0129389131666666</v>
      </c>
      <c r="J772" s="29">
        <f t="shared" si="212"/>
        <v>0.98938001250000007</v>
      </c>
      <c r="K772" s="29">
        <f t="shared" si="210"/>
        <v>-2.3558900666666549E-2</v>
      </c>
      <c r="L772" s="58">
        <f t="shared" si="211"/>
        <v>-1.8965114000000005E-2</v>
      </c>
      <c r="M772" s="23"/>
      <c r="N772" s="40">
        <f t="shared" si="213"/>
        <v>0.55724183715924058</v>
      </c>
      <c r="O772" s="40">
        <f t="shared" ref="O772:O835" si="217">O771</f>
        <v>-5.5629999999999997</v>
      </c>
      <c r="P772" s="44"/>
      <c r="Q772" s="40"/>
      <c r="R772" s="23"/>
    </row>
    <row r="773" spans="1:18" ht="15">
      <c r="A773" s="7">
        <v>729000</v>
      </c>
      <c r="B773" s="7">
        <f t="shared" si="214"/>
        <v>-729</v>
      </c>
      <c r="C773" s="6">
        <v>0.85774667999999998</v>
      </c>
      <c r="E773" s="8"/>
      <c r="F773" s="25">
        <f t="shared" si="215"/>
        <v>-314.8091574345691</v>
      </c>
      <c r="G773" s="25">
        <f t="shared" si="216"/>
        <v>-314.0357949578879</v>
      </c>
      <c r="H773" s="26">
        <f t="shared" si="208"/>
        <v>1.035284613</v>
      </c>
      <c r="I773" s="26">
        <f t="shared" si="209"/>
        <v>1.0225807931666668</v>
      </c>
      <c r="J773" s="29">
        <f t="shared" si="212"/>
        <v>1.0382490755</v>
      </c>
      <c r="K773" s="29">
        <f t="shared" si="210"/>
        <v>1.5668282333333172E-2</v>
      </c>
      <c r="L773" s="58">
        <f t="shared" si="211"/>
        <v>2.9644625000000424E-3</v>
      </c>
      <c r="M773" s="23"/>
      <c r="N773" s="40">
        <f t="shared" si="213"/>
        <v>-0.10686683850428332</v>
      </c>
      <c r="O773" s="40">
        <f t="shared" si="217"/>
        <v>-5.5629999999999997</v>
      </c>
      <c r="P773" s="44"/>
      <c r="Q773" s="40"/>
      <c r="R773" s="23"/>
    </row>
    <row r="774" spans="1:18" ht="15">
      <c r="A774" s="7">
        <v>728000</v>
      </c>
      <c r="B774" s="7">
        <f t="shared" si="214"/>
        <v>-728</v>
      </c>
      <c r="C774" s="6">
        <v>1.0733692399999999</v>
      </c>
      <c r="E774" s="8"/>
      <c r="F774" s="25">
        <f t="shared" si="215"/>
        <v>-313.26243248120704</v>
      </c>
      <c r="G774" s="25">
        <f t="shared" si="216"/>
        <v>-312.48907000452584</v>
      </c>
      <c r="H774" s="26">
        <f t="shared" ref="H774:H837" si="218">AVERAGEIFS(VADM,KyrBP,"&gt;"&amp;F774,KyrBP,"&lt;="&amp;F775)</f>
        <v>1.02411264</v>
      </c>
      <c r="I774" s="26">
        <f t="shared" si="209"/>
        <v>1.0448610310000002</v>
      </c>
      <c r="J774" s="29">
        <f t="shared" si="212"/>
        <v>1.0392284799444444</v>
      </c>
      <c r="K774" s="29">
        <f t="shared" si="210"/>
        <v>-5.6325510555557123E-3</v>
      </c>
      <c r="L774" s="58">
        <f t="shared" si="211"/>
        <v>1.5115839944444431E-2</v>
      </c>
      <c r="M774" s="23"/>
      <c r="N774" s="40">
        <f t="shared" si="213"/>
        <v>-0.72097133273901792</v>
      </c>
      <c r="O774" s="40">
        <f t="shared" si="217"/>
        <v>-5.5629999999999997</v>
      </c>
      <c r="P774" s="44"/>
      <c r="Q774" s="40"/>
      <c r="R774" s="23"/>
    </row>
    <row r="775" spans="1:18" ht="15">
      <c r="A775" s="7">
        <v>727000</v>
      </c>
      <c r="B775" s="7">
        <f t="shared" si="214"/>
        <v>-727</v>
      </c>
      <c r="C775" s="6">
        <v>1.133090613</v>
      </c>
      <c r="E775" s="8"/>
      <c r="F775" s="25">
        <f t="shared" si="215"/>
        <v>-311.71570752784498</v>
      </c>
      <c r="G775" s="25">
        <f t="shared" si="216"/>
        <v>-310.94234505116378</v>
      </c>
      <c r="H775" s="26">
        <f t="shared" si="218"/>
        <v>1.0751858400000001</v>
      </c>
      <c r="I775" s="26">
        <f t="shared" si="209"/>
        <v>1.1161892843333334</v>
      </c>
      <c r="J775" s="29">
        <f t="shared" si="212"/>
        <v>1.0213933332777776</v>
      </c>
      <c r="K775" s="29">
        <f t="shared" si="210"/>
        <v>-9.4795951055555827E-2</v>
      </c>
      <c r="L775" s="58">
        <f t="shared" si="211"/>
        <v>-5.3792506722222466E-2</v>
      </c>
      <c r="M775" s="23"/>
      <c r="N775" s="40">
        <f t="shared" si="213"/>
        <v>-0.99772532768135125</v>
      </c>
      <c r="O775" s="40">
        <f t="shared" si="217"/>
        <v>-5.5629999999999997</v>
      </c>
      <c r="P775" s="44"/>
      <c r="Q775" s="40"/>
      <c r="R775" s="23"/>
    </row>
    <row r="776" spans="1:18" ht="15">
      <c r="A776" s="7">
        <v>726000</v>
      </c>
      <c r="B776" s="7">
        <f t="shared" si="214"/>
        <v>-726</v>
      </c>
      <c r="C776" s="6">
        <v>1.22015932</v>
      </c>
      <c r="E776" s="8"/>
      <c r="F776" s="25">
        <f t="shared" si="215"/>
        <v>-310.16898257448292</v>
      </c>
      <c r="G776" s="25">
        <f t="shared" si="216"/>
        <v>-309.39562009780173</v>
      </c>
      <c r="H776" s="26">
        <f t="shared" si="218"/>
        <v>1.2492693730000002</v>
      </c>
      <c r="I776" s="26">
        <f t="shared" ref="I776:I839" si="219">AVERAGE(H775:H777)</f>
        <v>1.1561096266666668</v>
      </c>
      <c r="J776" s="29">
        <f t="shared" si="212"/>
        <v>1.0099999584999999</v>
      </c>
      <c r="K776" s="29">
        <f t="shared" si="210"/>
        <v>-0.14610966816666693</v>
      </c>
      <c r="L776" s="58">
        <f t="shared" si="211"/>
        <v>-0.23926941450000028</v>
      </c>
      <c r="M776" s="23"/>
      <c r="N776" s="40">
        <f t="shared" si="213"/>
        <v>-0.8076325533196832</v>
      </c>
      <c r="O776" s="40">
        <f t="shared" si="217"/>
        <v>-5.5629999999999997</v>
      </c>
      <c r="P776" s="44"/>
      <c r="Q776" s="40"/>
      <c r="R776" s="23"/>
    </row>
    <row r="777" spans="1:18" ht="15">
      <c r="A777" s="7">
        <v>725000</v>
      </c>
      <c r="B777" s="7">
        <f t="shared" si="214"/>
        <v>-725</v>
      </c>
      <c r="C777" s="6">
        <v>1.2694780800000001</v>
      </c>
      <c r="E777" s="8"/>
      <c r="F777" s="25">
        <f t="shared" si="215"/>
        <v>-308.62225762112087</v>
      </c>
      <c r="G777" s="25">
        <f t="shared" si="216"/>
        <v>-307.84889514443967</v>
      </c>
      <c r="H777" s="26">
        <f t="shared" si="218"/>
        <v>1.143873667</v>
      </c>
      <c r="I777" s="26">
        <f t="shared" si="219"/>
        <v>1.0987466933333334</v>
      </c>
      <c r="J777" s="29">
        <f t="shared" si="212"/>
        <v>1.0063709473888889</v>
      </c>
      <c r="K777" s="29">
        <f t="shared" si="210"/>
        <v>-9.2375745944444532E-2</v>
      </c>
      <c r="L777" s="58">
        <f t="shared" si="211"/>
        <v>-0.13750271961111116</v>
      </c>
      <c r="M777" s="23"/>
      <c r="N777" s="40">
        <f t="shared" si="213"/>
        <v>-0.23963953142370681</v>
      </c>
      <c r="O777" s="40">
        <f t="shared" si="217"/>
        <v>-5.5629999999999997</v>
      </c>
      <c r="P777" s="44"/>
      <c r="Q777" s="40"/>
      <c r="R777" s="23"/>
    </row>
    <row r="778" spans="1:18" ht="15">
      <c r="A778" s="7">
        <v>724000</v>
      </c>
      <c r="B778" s="7">
        <f t="shared" si="214"/>
        <v>-724</v>
      </c>
      <c r="C778" s="6">
        <v>1.3120926530000001</v>
      </c>
      <c r="E778" s="8"/>
      <c r="F778" s="25">
        <f t="shared" si="215"/>
        <v>-307.07553266775881</v>
      </c>
      <c r="G778" s="25">
        <f t="shared" si="216"/>
        <v>-306.30217019107761</v>
      </c>
      <c r="H778" s="26">
        <f t="shared" si="218"/>
        <v>0.90309704000000002</v>
      </c>
      <c r="I778" s="26">
        <f t="shared" si="219"/>
        <v>0.93505180233333329</v>
      </c>
      <c r="J778" s="29">
        <f t="shared" si="212"/>
        <v>1.0304859118333334</v>
      </c>
      <c r="K778" s="29">
        <f t="shared" si="210"/>
        <v>9.5434109500000086E-2</v>
      </c>
      <c r="L778" s="58">
        <f t="shared" si="211"/>
        <v>0.12738887183333336</v>
      </c>
      <c r="M778" s="23"/>
      <c r="N778" s="40">
        <f t="shared" si="213"/>
        <v>0.44048349052215469</v>
      </c>
      <c r="O778" s="40">
        <f t="shared" si="217"/>
        <v>-5.5629999999999997</v>
      </c>
      <c r="P778" s="44"/>
      <c r="Q778" s="40"/>
      <c r="R778" s="23"/>
    </row>
    <row r="779" spans="1:18" ht="15">
      <c r="A779" s="7">
        <v>723000</v>
      </c>
      <c r="B779" s="7">
        <f t="shared" si="214"/>
        <v>-723</v>
      </c>
      <c r="C779" s="6">
        <v>1.263768293</v>
      </c>
      <c r="E779" s="8"/>
      <c r="F779" s="25">
        <f t="shared" si="215"/>
        <v>-305.52880771439675</v>
      </c>
      <c r="G779" s="25">
        <f t="shared" si="216"/>
        <v>-304.75544523771555</v>
      </c>
      <c r="H779" s="26">
        <f t="shared" si="218"/>
        <v>0.75818470000000004</v>
      </c>
      <c r="I779" s="26">
        <f t="shared" si="219"/>
        <v>0.85130945566666671</v>
      </c>
      <c r="J779" s="29">
        <f t="shared" si="212"/>
        <v>1.0773753592222222</v>
      </c>
      <c r="K779" s="29">
        <f t="shared" ref="K779:K842" si="220">J779-I779</f>
        <v>0.22606590355555545</v>
      </c>
      <c r="L779" s="58">
        <f t="shared" ref="L779:L842" si="221">J779-H779</f>
        <v>0.31919065922222212</v>
      </c>
      <c r="M779" s="23"/>
      <c r="N779" s="40">
        <f t="shared" si="213"/>
        <v>0.91449939182398299</v>
      </c>
      <c r="O779" s="40">
        <f t="shared" si="217"/>
        <v>-5.5629999999999997</v>
      </c>
      <c r="P779" s="44"/>
      <c r="Q779" s="40"/>
      <c r="R779" s="23"/>
    </row>
    <row r="780" spans="1:18" ht="15">
      <c r="A780" s="7">
        <v>722000</v>
      </c>
      <c r="B780" s="7">
        <f t="shared" si="214"/>
        <v>-722</v>
      </c>
      <c r="C780" s="6">
        <v>1.4146049329999999</v>
      </c>
      <c r="E780" s="8"/>
      <c r="F780" s="25">
        <f t="shared" si="215"/>
        <v>-303.98208276103469</v>
      </c>
      <c r="G780" s="25">
        <f t="shared" si="216"/>
        <v>-303.20872028435349</v>
      </c>
      <c r="H780" s="26">
        <f t="shared" si="218"/>
        <v>0.89264662699999997</v>
      </c>
      <c r="I780" s="26">
        <f t="shared" si="219"/>
        <v>0.8755051178333334</v>
      </c>
      <c r="J780" s="29">
        <f t="shared" si="212"/>
        <v>1.1138842362222221</v>
      </c>
      <c r="K780" s="29">
        <f t="shared" si="220"/>
        <v>0.2383791183888887</v>
      </c>
      <c r="L780" s="58">
        <f t="shared" si="221"/>
        <v>0.22123760922222213</v>
      </c>
      <c r="M780" s="23"/>
      <c r="N780" s="40">
        <f t="shared" si="213"/>
        <v>0.96061086416274932</v>
      </c>
      <c r="O780" s="40">
        <f t="shared" si="217"/>
        <v>-5.5629999999999997</v>
      </c>
      <c r="P780" s="44"/>
      <c r="Q780" s="40"/>
      <c r="R780" s="23"/>
    </row>
    <row r="781" spans="1:18" ht="15">
      <c r="A781" s="7">
        <v>721000</v>
      </c>
      <c r="B781" s="7">
        <f t="shared" si="214"/>
        <v>-721</v>
      </c>
      <c r="C781" s="6">
        <v>1.483423733</v>
      </c>
      <c r="E781" s="8"/>
      <c r="F781" s="25">
        <f t="shared" si="215"/>
        <v>-302.43535780767263</v>
      </c>
      <c r="G781" s="25">
        <f t="shared" si="216"/>
        <v>-301.66199533099143</v>
      </c>
      <c r="H781" s="26">
        <f t="shared" si="218"/>
        <v>0.97568402649999997</v>
      </c>
      <c r="I781" s="26">
        <f t="shared" si="219"/>
        <v>1.0402166488333333</v>
      </c>
      <c r="J781" s="29">
        <f t="shared" si="212"/>
        <v>1.0620607006666667</v>
      </c>
      <c r="K781" s="29">
        <f t="shared" si="220"/>
        <v>2.1844051833333378E-2</v>
      </c>
      <c r="L781" s="58">
        <f t="shared" si="221"/>
        <v>8.6376674166666723E-2</v>
      </c>
      <c r="M781" s="23"/>
      <c r="N781" s="40">
        <f t="shared" si="213"/>
        <v>0.55724183715918763</v>
      </c>
      <c r="O781" s="40">
        <f t="shared" si="217"/>
        <v>-5.5629999999999997</v>
      </c>
      <c r="P781" s="44"/>
      <c r="Q781" s="40"/>
      <c r="R781" s="23"/>
    </row>
    <row r="782" spans="1:18" ht="15">
      <c r="A782" s="7">
        <v>720000</v>
      </c>
      <c r="B782" s="7">
        <f t="shared" si="214"/>
        <v>-720</v>
      </c>
      <c r="C782" s="6">
        <v>1.287946053</v>
      </c>
      <c r="E782" s="8"/>
      <c r="F782" s="25">
        <f t="shared" si="215"/>
        <v>-300.88863285431057</v>
      </c>
      <c r="G782" s="25">
        <f t="shared" si="216"/>
        <v>-300.11527037762937</v>
      </c>
      <c r="H782" s="26">
        <f t="shared" si="218"/>
        <v>1.252319293</v>
      </c>
      <c r="I782" s="26">
        <f t="shared" si="219"/>
        <v>1.2247069953333334</v>
      </c>
      <c r="J782" s="29">
        <f t="shared" si="212"/>
        <v>1.024543919888889</v>
      </c>
      <c r="K782" s="29">
        <f t="shared" si="220"/>
        <v>-0.20016307544444434</v>
      </c>
      <c r="L782" s="58">
        <f t="shared" si="221"/>
        <v>-0.22777537311111096</v>
      </c>
      <c r="M782" s="23"/>
      <c r="N782" s="40">
        <f t="shared" si="213"/>
        <v>-0.10686683850431838</v>
      </c>
      <c r="O782" s="40">
        <f t="shared" si="217"/>
        <v>-5.5629999999999997</v>
      </c>
      <c r="P782" s="44"/>
      <c r="Q782" s="40"/>
      <c r="R782" s="23"/>
    </row>
    <row r="783" spans="1:18" ht="15">
      <c r="A783" s="7">
        <v>719000</v>
      </c>
      <c r="B783" s="7">
        <f t="shared" si="214"/>
        <v>-719</v>
      </c>
      <c r="C783" s="6">
        <v>1.2978586270000001</v>
      </c>
      <c r="E783" s="8"/>
      <c r="F783" s="25">
        <f t="shared" si="215"/>
        <v>-299.34190790094851</v>
      </c>
      <c r="G783" s="25">
        <f t="shared" si="216"/>
        <v>-298.56854542426731</v>
      </c>
      <c r="H783" s="26">
        <f t="shared" si="218"/>
        <v>1.4461176665</v>
      </c>
      <c r="I783" s="26">
        <f t="shared" si="219"/>
        <v>1.3674008974999998</v>
      </c>
      <c r="J783" s="29">
        <f t="shared" si="212"/>
        <v>1.0000797857777779</v>
      </c>
      <c r="K783" s="29">
        <f t="shared" si="220"/>
        <v>-0.36732111172222193</v>
      </c>
      <c r="L783" s="58">
        <f t="shared" si="221"/>
        <v>-0.44603788072222206</v>
      </c>
      <c r="M783" s="23"/>
      <c r="N783" s="40">
        <f t="shared" si="213"/>
        <v>-0.72097133273908176</v>
      </c>
      <c r="O783" s="40">
        <f t="shared" si="217"/>
        <v>-5.5629999999999997</v>
      </c>
      <c r="P783" s="44"/>
      <c r="Q783" s="40"/>
      <c r="R783" s="23"/>
    </row>
    <row r="784" spans="1:18" ht="15">
      <c r="A784" s="7">
        <v>718000</v>
      </c>
      <c r="B784" s="7">
        <f t="shared" si="214"/>
        <v>-718</v>
      </c>
      <c r="C784" s="6">
        <v>1.1602546</v>
      </c>
      <c r="E784" s="8"/>
      <c r="F784" s="25">
        <f t="shared" si="215"/>
        <v>-297.79518294758645</v>
      </c>
      <c r="G784" s="25">
        <f t="shared" si="216"/>
        <v>-297.02182047090525</v>
      </c>
      <c r="H784" s="26">
        <f t="shared" si="218"/>
        <v>1.403765733</v>
      </c>
      <c r="I784" s="26">
        <f t="shared" si="219"/>
        <v>1.2109136508333334</v>
      </c>
      <c r="J784" s="29">
        <f t="shared" si="212"/>
        <v>0.98209705322222218</v>
      </c>
      <c r="K784" s="29">
        <f t="shared" si="220"/>
        <v>-0.22881659761111117</v>
      </c>
      <c r="L784" s="58">
        <f t="shared" si="221"/>
        <v>-0.42166867977777778</v>
      </c>
      <c r="M784" s="23"/>
      <c r="N784" s="40">
        <f t="shared" si="213"/>
        <v>-0.99772532768135369</v>
      </c>
      <c r="O784" s="40">
        <f t="shared" si="217"/>
        <v>-5.5629999999999997</v>
      </c>
      <c r="P784" s="44"/>
      <c r="Q784" s="40"/>
      <c r="R784" s="23"/>
    </row>
    <row r="785" spans="1:18" ht="15">
      <c r="A785" s="7">
        <v>717000</v>
      </c>
      <c r="B785" s="7">
        <f t="shared" si="214"/>
        <v>-717</v>
      </c>
      <c r="C785" s="6">
        <v>1.0768311070000001</v>
      </c>
      <c r="E785" s="8"/>
      <c r="F785" s="25">
        <f t="shared" si="215"/>
        <v>-296.2484579942244</v>
      </c>
      <c r="G785" s="25">
        <f t="shared" si="216"/>
        <v>-295.4750955175432</v>
      </c>
      <c r="H785" s="26">
        <f t="shared" si="218"/>
        <v>0.78285755300000004</v>
      </c>
      <c r="I785" s="26">
        <f t="shared" si="219"/>
        <v>0.9976153086666667</v>
      </c>
      <c r="J785" s="29">
        <f t="shared" si="212"/>
        <v>0.94941203244444439</v>
      </c>
      <c r="K785" s="29">
        <f t="shared" si="220"/>
        <v>-4.8203276222222313E-2</v>
      </c>
      <c r="L785" s="58">
        <f t="shared" si="221"/>
        <v>0.16655447944444435</v>
      </c>
      <c r="M785" s="23"/>
      <c r="N785" s="40">
        <f t="shared" si="213"/>
        <v>-0.80763255331964567</v>
      </c>
      <c r="O785" s="40">
        <f t="shared" si="217"/>
        <v>-5.5629999999999997</v>
      </c>
      <c r="P785" s="44"/>
      <c r="Q785" s="40"/>
      <c r="R785" s="23"/>
    </row>
    <row r="786" spans="1:18" ht="15">
      <c r="A786" s="7">
        <v>716000</v>
      </c>
      <c r="B786" s="7">
        <f t="shared" si="214"/>
        <v>-716</v>
      </c>
      <c r="C786" s="6">
        <v>0.86732160000000003</v>
      </c>
      <c r="E786" s="8"/>
      <c r="F786" s="25">
        <f t="shared" si="215"/>
        <v>-294.70173304086234</v>
      </c>
      <c r="G786" s="25">
        <f t="shared" si="216"/>
        <v>-293.92837056418114</v>
      </c>
      <c r="H786" s="26">
        <f t="shared" si="218"/>
        <v>0.80622263999999999</v>
      </c>
      <c r="I786" s="26">
        <f t="shared" si="219"/>
        <v>0.75733334199999991</v>
      </c>
      <c r="J786" s="29">
        <f t="shared" ref="J786:J849" si="222">AVERAGE(H782:H790)</f>
        <v>0.89952313544444429</v>
      </c>
      <c r="K786" s="29">
        <f t="shared" si="220"/>
        <v>0.14218979344444438</v>
      </c>
      <c r="L786" s="58">
        <f t="shared" si="221"/>
        <v>9.3300495444444298E-2</v>
      </c>
      <c r="M786" s="23"/>
      <c r="N786" s="40">
        <f t="shared" si="213"/>
        <v>-0.23963953142364497</v>
      </c>
      <c r="O786" s="40">
        <f t="shared" si="217"/>
        <v>-5.5629999999999997</v>
      </c>
      <c r="P786" s="44"/>
      <c r="Q786" s="40"/>
      <c r="R786" s="23"/>
    </row>
    <row r="787" spans="1:18" ht="15">
      <c r="A787" s="7">
        <v>715000</v>
      </c>
      <c r="B787" s="7">
        <f t="shared" si="214"/>
        <v>-715</v>
      </c>
      <c r="C787" s="6">
        <v>0.93748121299999998</v>
      </c>
      <c r="E787" s="8"/>
      <c r="F787" s="25">
        <f t="shared" si="215"/>
        <v>-293.15500808750028</v>
      </c>
      <c r="G787" s="25">
        <f t="shared" si="216"/>
        <v>-292.38164561081908</v>
      </c>
      <c r="H787" s="26">
        <f t="shared" si="218"/>
        <v>0.68291983299999992</v>
      </c>
      <c r="I787" s="26">
        <f t="shared" si="219"/>
        <v>0.69516085999999999</v>
      </c>
      <c r="J787" s="29">
        <f t="shared" si="222"/>
        <v>0.8150101014444443</v>
      </c>
      <c r="K787" s="29">
        <f t="shared" si="220"/>
        <v>0.11984924144444431</v>
      </c>
      <c r="L787" s="58">
        <f t="shared" si="221"/>
        <v>0.13209026844444438</v>
      </c>
      <c r="M787" s="23"/>
      <c r="N787" s="40">
        <f t="shared" si="213"/>
        <v>0.44048349052218633</v>
      </c>
      <c r="O787" s="40">
        <f t="shared" si="217"/>
        <v>-5.5629999999999997</v>
      </c>
      <c r="P787" s="44"/>
      <c r="Q787" s="40"/>
      <c r="R787" s="23"/>
    </row>
    <row r="788" spans="1:18" ht="15">
      <c r="A788" s="7">
        <v>714000</v>
      </c>
      <c r="B788" s="7">
        <f t="shared" si="214"/>
        <v>-714</v>
      </c>
      <c r="C788" s="6">
        <v>0.8777992</v>
      </c>
      <c r="E788" s="8"/>
      <c r="F788" s="25">
        <f t="shared" si="215"/>
        <v>-291.60828313413822</v>
      </c>
      <c r="G788" s="25">
        <f t="shared" si="216"/>
        <v>-290.83492065745702</v>
      </c>
      <c r="H788" s="26">
        <f t="shared" si="218"/>
        <v>0.59634010699999995</v>
      </c>
      <c r="I788" s="26">
        <f t="shared" si="219"/>
        <v>0.6259137933333333</v>
      </c>
      <c r="J788" s="29">
        <f t="shared" si="222"/>
        <v>0.7196297259444443</v>
      </c>
      <c r="K788" s="29">
        <f t="shared" si="220"/>
        <v>9.3715932611110997E-2</v>
      </c>
      <c r="L788" s="58">
        <f t="shared" si="221"/>
        <v>0.12328961894444435</v>
      </c>
      <c r="M788" s="23"/>
      <c r="N788" s="40">
        <f t="shared" si="213"/>
        <v>0.91449939182400874</v>
      </c>
      <c r="O788" s="40">
        <f t="shared" si="217"/>
        <v>-5.5629999999999997</v>
      </c>
      <c r="P788" s="44"/>
      <c r="Q788" s="40"/>
      <c r="R788" s="23"/>
    </row>
    <row r="789" spans="1:18" ht="15">
      <c r="A789" s="7">
        <v>713000</v>
      </c>
      <c r="B789" s="7">
        <f t="shared" si="214"/>
        <v>-713</v>
      </c>
      <c r="C789" s="6">
        <v>0.84800133300000002</v>
      </c>
      <c r="E789" s="8"/>
      <c r="F789" s="25">
        <f t="shared" si="215"/>
        <v>-290.06155818077616</v>
      </c>
      <c r="G789" s="25">
        <f t="shared" si="216"/>
        <v>-289.28819570409496</v>
      </c>
      <c r="H789" s="26">
        <f t="shared" si="218"/>
        <v>0.59848144000000003</v>
      </c>
      <c r="I789" s="26">
        <f t="shared" si="219"/>
        <v>0.57383516683333335</v>
      </c>
      <c r="J789" s="29">
        <f t="shared" si="222"/>
        <v>0.63887201783333325</v>
      </c>
      <c r="K789" s="29">
        <f t="shared" si="220"/>
        <v>6.5036850999999896E-2</v>
      </c>
      <c r="L789" s="58">
        <f t="shared" si="221"/>
        <v>4.0390577833333219E-2</v>
      </c>
      <c r="M789" s="23"/>
      <c r="N789" s="40">
        <f t="shared" si="213"/>
        <v>0.96061086416273167</v>
      </c>
      <c r="O789" s="40">
        <f t="shared" si="217"/>
        <v>-5.5629999999999997</v>
      </c>
      <c r="P789" s="44"/>
      <c r="Q789" s="40"/>
      <c r="R789" s="23"/>
    </row>
    <row r="790" spans="1:18" ht="15">
      <c r="A790" s="7">
        <v>712000</v>
      </c>
      <c r="B790" s="7">
        <f t="shared" si="214"/>
        <v>-712</v>
      </c>
      <c r="C790" s="6">
        <v>0.86053825299999998</v>
      </c>
      <c r="E790" s="8"/>
      <c r="F790" s="25">
        <f t="shared" si="215"/>
        <v>-288.5148332274141</v>
      </c>
      <c r="G790" s="25">
        <f t="shared" si="216"/>
        <v>-287.7414707507329</v>
      </c>
      <c r="H790" s="26">
        <f t="shared" si="218"/>
        <v>0.52668395349999997</v>
      </c>
      <c r="I790" s="26">
        <f t="shared" si="219"/>
        <v>0.5389557935</v>
      </c>
      <c r="J790" s="29">
        <f t="shared" si="222"/>
        <v>0.61403524305555557</v>
      </c>
      <c r="K790" s="29">
        <f t="shared" si="220"/>
        <v>7.5079449555555566E-2</v>
      </c>
      <c r="L790" s="58">
        <f t="shared" si="221"/>
        <v>8.73512895555556E-2</v>
      </c>
      <c r="M790" s="23"/>
      <c r="N790" s="40">
        <f t="shared" si="213"/>
        <v>0.55724183715913478</v>
      </c>
      <c r="O790" s="40">
        <f t="shared" si="217"/>
        <v>-5.5629999999999997</v>
      </c>
      <c r="P790" s="44"/>
      <c r="Q790" s="40"/>
      <c r="R790" s="23"/>
    </row>
    <row r="791" spans="1:18" ht="15">
      <c r="A791" s="7">
        <v>711000</v>
      </c>
      <c r="B791" s="7">
        <f t="shared" si="214"/>
        <v>-711</v>
      </c>
      <c r="C791" s="6">
        <v>0.86976465300000005</v>
      </c>
      <c r="E791" s="8"/>
      <c r="F791" s="25">
        <f t="shared" si="215"/>
        <v>-286.96810827405204</v>
      </c>
      <c r="G791" s="25">
        <f t="shared" si="216"/>
        <v>-286.19474579737084</v>
      </c>
      <c r="H791" s="26">
        <f t="shared" si="218"/>
        <v>0.49170198700000001</v>
      </c>
      <c r="I791" s="26">
        <f t="shared" si="219"/>
        <v>0.53536007583333334</v>
      </c>
      <c r="J791" s="29">
        <f t="shared" si="222"/>
        <v>0.58615539561111096</v>
      </c>
      <c r="K791" s="29">
        <f t="shared" si="220"/>
        <v>5.0795319777777626E-2</v>
      </c>
      <c r="L791" s="58">
        <f t="shared" si="221"/>
        <v>9.4453408611110956E-2</v>
      </c>
      <c r="M791" s="23"/>
      <c r="N791" s="40">
        <f t="shared" si="213"/>
        <v>-0.10686683850440999</v>
      </c>
      <c r="O791" s="40">
        <f t="shared" si="217"/>
        <v>-5.5629999999999997</v>
      </c>
      <c r="P791" s="44"/>
      <c r="Q791" s="40"/>
      <c r="R791" s="23"/>
    </row>
    <row r="792" spans="1:18" ht="15">
      <c r="A792" s="7">
        <v>710000</v>
      </c>
      <c r="B792" s="7">
        <f t="shared" si="214"/>
        <v>-710</v>
      </c>
      <c r="C792" s="6">
        <v>0.82225223999999997</v>
      </c>
      <c r="E792" s="8"/>
      <c r="F792" s="25">
        <f t="shared" si="215"/>
        <v>-285.42138332068998</v>
      </c>
      <c r="G792" s="25">
        <f t="shared" si="216"/>
        <v>-284.64802084400878</v>
      </c>
      <c r="H792" s="26">
        <f t="shared" si="218"/>
        <v>0.58769428699999993</v>
      </c>
      <c r="I792" s="26">
        <f t="shared" si="219"/>
        <v>0.58544754466666671</v>
      </c>
      <c r="J792" s="29">
        <f t="shared" si="222"/>
        <v>0.56844501049999996</v>
      </c>
      <c r="K792" s="29">
        <f t="shared" si="220"/>
        <v>-1.700253416666675E-2</v>
      </c>
      <c r="L792" s="58">
        <f t="shared" si="221"/>
        <v>-1.9249276499999968E-2</v>
      </c>
      <c r="M792" s="23"/>
      <c r="N792" s="40">
        <f t="shared" si="213"/>
        <v>-0.72097133273910619</v>
      </c>
      <c r="O792" s="40">
        <f t="shared" si="217"/>
        <v>-5.5629999999999997</v>
      </c>
      <c r="P792" s="44"/>
      <c r="Q792" s="40"/>
      <c r="R792" s="23"/>
    </row>
    <row r="793" spans="1:18" ht="15">
      <c r="A793" s="7">
        <v>709000</v>
      </c>
      <c r="B793" s="7">
        <f t="shared" si="214"/>
        <v>-709</v>
      </c>
      <c r="C793" s="6">
        <v>0.81857573299999997</v>
      </c>
      <c r="E793" s="8"/>
      <c r="F793" s="25">
        <f t="shared" si="215"/>
        <v>-283.87465836732792</v>
      </c>
      <c r="G793" s="25">
        <f t="shared" si="216"/>
        <v>-283.10129589064672</v>
      </c>
      <c r="H793" s="26">
        <f t="shared" si="218"/>
        <v>0.67694635999999997</v>
      </c>
      <c r="I793" s="26">
        <f t="shared" si="219"/>
        <v>0.6079890756666666</v>
      </c>
      <c r="J793" s="29">
        <f t="shared" si="222"/>
        <v>0.56199736161111113</v>
      </c>
      <c r="K793" s="29">
        <f t="shared" si="220"/>
        <v>-4.5991714055555466E-2</v>
      </c>
      <c r="L793" s="58">
        <f t="shared" si="221"/>
        <v>-0.11494899838888883</v>
      </c>
      <c r="M793" s="23"/>
      <c r="N793" s="40">
        <f t="shared" si="213"/>
        <v>-0.99772532768135891</v>
      </c>
      <c r="O793" s="40">
        <f t="shared" si="217"/>
        <v>-5.5629999999999997</v>
      </c>
      <c r="P793" s="44"/>
      <c r="Q793" s="40"/>
      <c r="R793" s="23"/>
    </row>
    <row r="794" spans="1:18" ht="15">
      <c r="A794" s="7">
        <v>708000</v>
      </c>
      <c r="B794" s="7">
        <f t="shared" si="214"/>
        <v>-708</v>
      </c>
      <c r="C794" s="6">
        <v>0.78214281299999999</v>
      </c>
      <c r="E794" s="8"/>
      <c r="F794" s="25">
        <f t="shared" si="215"/>
        <v>-282.32793341396587</v>
      </c>
      <c r="G794" s="25">
        <f t="shared" si="216"/>
        <v>-281.55457093728467</v>
      </c>
      <c r="H794" s="26">
        <f t="shared" si="218"/>
        <v>0.55932658000000002</v>
      </c>
      <c r="I794" s="26">
        <f t="shared" si="219"/>
        <v>0.59719231766666669</v>
      </c>
      <c r="J794" s="29">
        <f t="shared" si="222"/>
        <v>0.57292723199999995</v>
      </c>
      <c r="K794" s="29">
        <f t="shared" si="220"/>
        <v>-2.4265085666666741E-2</v>
      </c>
      <c r="L794" s="58">
        <f t="shared" si="221"/>
        <v>1.3600651999999935E-2</v>
      </c>
      <c r="M794" s="23"/>
      <c r="N794" s="40">
        <f t="shared" si="213"/>
        <v>-0.80763255331959971</v>
      </c>
      <c r="O794" s="40">
        <f t="shared" si="217"/>
        <v>-5.5629999999999997</v>
      </c>
      <c r="P794" s="44"/>
      <c r="Q794" s="40"/>
      <c r="R794" s="23"/>
    </row>
    <row r="795" spans="1:18" ht="15">
      <c r="A795" s="7">
        <v>707000</v>
      </c>
      <c r="B795" s="7">
        <f t="shared" si="214"/>
        <v>-707</v>
      </c>
      <c r="C795" s="6">
        <v>0.73095087999999997</v>
      </c>
      <c r="E795" s="8"/>
      <c r="F795" s="25">
        <f t="shared" si="215"/>
        <v>-280.78120846060381</v>
      </c>
      <c r="G795" s="25">
        <f t="shared" si="216"/>
        <v>-280.00784598392261</v>
      </c>
      <c r="H795" s="26">
        <f t="shared" si="218"/>
        <v>0.55530401299999999</v>
      </c>
      <c r="I795" s="26">
        <f t="shared" si="219"/>
        <v>0.54605231999999992</v>
      </c>
      <c r="J795" s="29">
        <f t="shared" si="222"/>
        <v>0.59425740461111121</v>
      </c>
      <c r="K795" s="29">
        <f t="shared" si="220"/>
        <v>4.8205084611111282E-2</v>
      </c>
      <c r="L795" s="58">
        <f t="shared" si="221"/>
        <v>3.8953391611111221E-2</v>
      </c>
      <c r="M795" s="23"/>
      <c r="N795" s="40">
        <f t="shared" si="213"/>
        <v>-0.23963953142359692</v>
      </c>
      <c r="O795" s="40">
        <f t="shared" si="217"/>
        <v>-5.5629999999999997</v>
      </c>
      <c r="P795" s="44"/>
      <c r="Q795" s="40"/>
      <c r="R795" s="23"/>
    </row>
    <row r="796" spans="1:18" ht="15">
      <c r="A796" s="7">
        <v>706000</v>
      </c>
      <c r="B796" s="7">
        <f t="shared" si="214"/>
        <v>-706</v>
      </c>
      <c r="C796" s="6">
        <v>0.72972049299999997</v>
      </c>
      <c r="E796" s="8"/>
      <c r="F796" s="25">
        <f t="shared" si="215"/>
        <v>-279.23448350724175</v>
      </c>
      <c r="G796" s="25">
        <f t="shared" si="216"/>
        <v>-278.46112103056055</v>
      </c>
      <c r="H796" s="26">
        <f t="shared" si="218"/>
        <v>0.52352636699999999</v>
      </c>
      <c r="I796" s="26">
        <f t="shared" si="219"/>
        <v>0.53904721566666669</v>
      </c>
      <c r="J796" s="29">
        <f t="shared" si="222"/>
        <v>0.62223154011111115</v>
      </c>
      <c r="K796" s="29">
        <f t="shared" si="220"/>
        <v>8.3184324444444457E-2</v>
      </c>
      <c r="L796" s="58">
        <f t="shared" si="221"/>
        <v>9.8705173111111155E-2</v>
      </c>
      <c r="M796" s="23"/>
      <c r="N796" s="40">
        <f t="shared" si="213"/>
        <v>0.44048349052225627</v>
      </c>
      <c r="O796" s="40">
        <f t="shared" si="217"/>
        <v>-5.5629999999999997</v>
      </c>
      <c r="P796" s="44"/>
      <c r="Q796" s="40"/>
      <c r="R796" s="23"/>
    </row>
    <row r="797" spans="1:18" ht="15">
      <c r="A797" s="7">
        <v>705000</v>
      </c>
      <c r="B797" s="7">
        <f t="shared" si="214"/>
        <v>-705</v>
      </c>
      <c r="C797" s="6">
        <v>0.74862112000000003</v>
      </c>
      <c r="E797" s="8"/>
      <c r="F797" s="25">
        <f t="shared" si="215"/>
        <v>-277.68775855387969</v>
      </c>
      <c r="G797" s="25">
        <f t="shared" si="216"/>
        <v>-276.91439607719849</v>
      </c>
      <c r="H797" s="26">
        <f t="shared" si="218"/>
        <v>0.53831126699999998</v>
      </c>
      <c r="I797" s="26">
        <f t="shared" si="219"/>
        <v>0.58622930249999994</v>
      </c>
      <c r="J797" s="29">
        <f t="shared" si="222"/>
        <v>0.64427593122222226</v>
      </c>
      <c r="K797" s="29">
        <f t="shared" si="220"/>
        <v>5.8046628722222327E-2</v>
      </c>
      <c r="L797" s="58">
        <f t="shared" si="221"/>
        <v>0.10596466422222228</v>
      </c>
      <c r="M797" s="23"/>
      <c r="N797" s="40">
        <f t="shared" si="213"/>
        <v>0.91449939182404028</v>
      </c>
      <c r="O797" s="40">
        <f t="shared" si="217"/>
        <v>-5.5629999999999997</v>
      </c>
      <c r="P797" s="44"/>
      <c r="Q797" s="40"/>
      <c r="R797" s="23"/>
    </row>
    <row r="798" spans="1:18" ht="15">
      <c r="A798" s="7">
        <v>704000</v>
      </c>
      <c r="B798" s="7">
        <f t="shared" si="214"/>
        <v>-704</v>
      </c>
      <c r="C798" s="6">
        <v>0.72441211999999999</v>
      </c>
      <c r="E798" s="8"/>
      <c r="F798" s="25">
        <f t="shared" si="215"/>
        <v>-276.14103360051763</v>
      </c>
      <c r="G798" s="25">
        <f t="shared" si="216"/>
        <v>-275.36767112383643</v>
      </c>
      <c r="H798" s="26">
        <f t="shared" si="218"/>
        <v>0.69685027349999995</v>
      </c>
      <c r="I798" s="26">
        <f t="shared" si="219"/>
        <v>0.65127234916666665</v>
      </c>
      <c r="J798" s="29">
        <f t="shared" si="222"/>
        <v>0.67736422311111122</v>
      </c>
      <c r="K798" s="29">
        <f t="shared" si="220"/>
        <v>2.6091873944444566E-2</v>
      </c>
      <c r="L798" s="58">
        <f t="shared" si="221"/>
        <v>-1.9486050388888732E-2</v>
      </c>
      <c r="M798" s="23"/>
      <c r="N798" s="40">
        <f t="shared" si="213"/>
        <v>0.96061086416271002</v>
      </c>
      <c r="O798" s="40">
        <f t="shared" si="217"/>
        <v>-5.5629999999999997</v>
      </c>
      <c r="P798" s="44"/>
      <c r="Q798" s="40"/>
      <c r="R798" s="23"/>
    </row>
    <row r="799" spans="1:18" ht="15">
      <c r="A799" s="7">
        <v>703000</v>
      </c>
      <c r="B799" s="7">
        <f t="shared" si="214"/>
        <v>-703</v>
      </c>
      <c r="C799" s="6">
        <v>0.74828152000000003</v>
      </c>
      <c r="E799" s="8"/>
      <c r="F799" s="25">
        <f t="shared" si="215"/>
        <v>-274.59430864715557</v>
      </c>
      <c r="G799" s="25">
        <f t="shared" si="216"/>
        <v>-273.82094617047437</v>
      </c>
      <c r="H799" s="26">
        <f t="shared" si="218"/>
        <v>0.71865550700000003</v>
      </c>
      <c r="I799" s="26">
        <f t="shared" si="219"/>
        <v>0.71965832900000004</v>
      </c>
      <c r="J799" s="29">
        <f t="shared" si="222"/>
        <v>0.72691597866666657</v>
      </c>
      <c r="K799" s="29">
        <f t="shared" si="220"/>
        <v>7.2576496666665324E-3</v>
      </c>
      <c r="L799" s="58">
        <f t="shared" si="221"/>
        <v>8.2604716666665468E-3</v>
      </c>
      <c r="M799" s="23"/>
      <c r="N799" s="40">
        <f t="shared" si="213"/>
        <v>0.55724183715908182</v>
      </c>
      <c r="O799" s="40">
        <f t="shared" si="217"/>
        <v>-5.5629999999999997</v>
      </c>
      <c r="P799" s="44"/>
      <c r="Q799" s="40"/>
      <c r="R799" s="23"/>
    </row>
    <row r="800" spans="1:18" ht="15">
      <c r="A800" s="7">
        <v>702000</v>
      </c>
      <c r="B800" s="7">
        <f t="shared" si="214"/>
        <v>-702</v>
      </c>
      <c r="C800" s="6">
        <v>0.56943769300000002</v>
      </c>
      <c r="E800" s="8"/>
      <c r="F800" s="25">
        <f t="shared" si="215"/>
        <v>-273.04758369379351</v>
      </c>
      <c r="G800" s="25">
        <f t="shared" si="216"/>
        <v>-272.27422121711231</v>
      </c>
      <c r="H800" s="26">
        <f t="shared" si="218"/>
        <v>0.74346920650000003</v>
      </c>
      <c r="I800" s="26">
        <f t="shared" si="219"/>
        <v>0.74940617350000005</v>
      </c>
      <c r="J800" s="29">
        <f t="shared" si="222"/>
        <v>0.75043747944444439</v>
      </c>
      <c r="K800" s="29">
        <f t="shared" si="220"/>
        <v>1.0313059444443384E-3</v>
      </c>
      <c r="L800" s="58">
        <f t="shared" si="221"/>
        <v>6.9682729444443536E-3</v>
      </c>
      <c r="M800" s="23"/>
      <c r="N800" s="40">
        <f t="shared" si="213"/>
        <v>-0.10686683850447333</v>
      </c>
      <c r="O800" s="40">
        <f t="shared" si="217"/>
        <v>-5.5629999999999997</v>
      </c>
      <c r="P800" s="44"/>
      <c r="Q800" s="40"/>
      <c r="R800" s="23"/>
    </row>
    <row r="801" spans="1:18" ht="15">
      <c r="A801" s="7">
        <v>701000</v>
      </c>
      <c r="B801" s="7">
        <f t="shared" si="214"/>
        <v>-701</v>
      </c>
      <c r="C801" s="6">
        <v>0.55618430699999999</v>
      </c>
      <c r="E801" s="8"/>
      <c r="F801" s="25">
        <f t="shared" si="215"/>
        <v>-271.50085874043145</v>
      </c>
      <c r="G801" s="25">
        <f t="shared" si="216"/>
        <v>-270.72749626375025</v>
      </c>
      <c r="H801" s="26">
        <f t="shared" si="218"/>
        <v>0.78609380699999998</v>
      </c>
      <c r="I801" s="26">
        <f t="shared" si="219"/>
        <v>0.83476800016666663</v>
      </c>
      <c r="J801" s="29">
        <f t="shared" si="222"/>
        <v>0.79060182533333334</v>
      </c>
      <c r="K801" s="29">
        <f t="shared" si="220"/>
        <v>-4.4166174833333294E-2</v>
      </c>
      <c r="L801" s="58">
        <f t="shared" si="221"/>
        <v>4.5080183333333634E-3</v>
      </c>
      <c r="M801" s="23"/>
      <c r="N801" s="40">
        <f t="shared" si="213"/>
        <v>-0.72097133273916025</v>
      </c>
      <c r="O801" s="40">
        <f t="shared" si="217"/>
        <v>-5.5629999999999997</v>
      </c>
      <c r="P801" s="44"/>
      <c r="Q801" s="40"/>
      <c r="R801" s="23"/>
    </row>
    <row r="802" spans="1:18" ht="15">
      <c r="A802" s="7">
        <v>700000</v>
      </c>
      <c r="B802" s="7">
        <f t="shared" si="214"/>
        <v>-700</v>
      </c>
      <c r="C802" s="6">
        <v>0.54745014700000005</v>
      </c>
      <c r="E802" s="8"/>
      <c r="F802" s="25">
        <f t="shared" si="215"/>
        <v>-269.9541337870694</v>
      </c>
      <c r="G802" s="25">
        <f t="shared" si="216"/>
        <v>-269.1807713103882</v>
      </c>
      <c r="H802" s="26">
        <f t="shared" si="218"/>
        <v>0.974740987</v>
      </c>
      <c r="I802" s="26">
        <f t="shared" si="219"/>
        <v>0.92204239133333343</v>
      </c>
      <c r="J802" s="29">
        <f t="shared" si="222"/>
        <v>0.80590540600000005</v>
      </c>
      <c r="K802" s="29">
        <f t="shared" si="220"/>
        <v>-0.11613698533333339</v>
      </c>
      <c r="L802" s="58">
        <f t="shared" si="221"/>
        <v>-0.16883558099999996</v>
      </c>
      <c r="M802" s="23"/>
      <c r="N802" s="40">
        <f t="shared" si="213"/>
        <v>-0.99772532768136324</v>
      </c>
      <c r="O802" s="40">
        <f t="shared" si="217"/>
        <v>-5.5629999999999997</v>
      </c>
      <c r="P802" s="44"/>
      <c r="Q802" s="40"/>
      <c r="R802" s="23"/>
    </row>
    <row r="803" spans="1:18" ht="15">
      <c r="A803" s="7">
        <v>699000</v>
      </c>
      <c r="B803" s="7">
        <f t="shared" si="214"/>
        <v>-699</v>
      </c>
      <c r="C803" s="6">
        <v>0.59886085300000003</v>
      </c>
      <c r="E803" s="8"/>
      <c r="F803" s="25">
        <f t="shared" si="215"/>
        <v>-268.40740883370734</v>
      </c>
      <c r="G803" s="25">
        <f t="shared" si="216"/>
        <v>-267.63404635702614</v>
      </c>
      <c r="H803" s="26">
        <f t="shared" si="218"/>
        <v>1.00529238</v>
      </c>
      <c r="I803" s="26">
        <f t="shared" si="219"/>
        <v>0.91567696233333329</v>
      </c>
      <c r="J803" s="29">
        <f t="shared" si="222"/>
        <v>0.80477246305555561</v>
      </c>
      <c r="K803" s="29">
        <f t="shared" si="220"/>
        <v>-0.11090449927777768</v>
      </c>
      <c r="L803" s="58">
        <f t="shared" si="221"/>
        <v>-0.20051991694444438</v>
      </c>
      <c r="M803" s="23"/>
      <c r="N803" s="40">
        <f t="shared" si="213"/>
        <v>-0.80763255331957051</v>
      </c>
      <c r="O803" s="40">
        <f t="shared" si="217"/>
        <v>-5.5629999999999997</v>
      </c>
      <c r="P803" s="44"/>
      <c r="Q803" s="40"/>
      <c r="R803" s="23"/>
    </row>
    <row r="804" spans="1:18" ht="15">
      <c r="A804" s="7">
        <v>698000</v>
      </c>
      <c r="B804" s="7">
        <f t="shared" si="214"/>
        <v>-698</v>
      </c>
      <c r="C804" s="6">
        <v>0.66100466700000005</v>
      </c>
      <c r="E804" s="8"/>
      <c r="F804" s="25">
        <f t="shared" si="215"/>
        <v>-266.86068388034528</v>
      </c>
      <c r="G804" s="25">
        <f t="shared" si="216"/>
        <v>-266.08732140366408</v>
      </c>
      <c r="H804" s="26">
        <f t="shared" si="218"/>
        <v>0.76699751999999999</v>
      </c>
      <c r="I804" s="26">
        <f t="shared" si="219"/>
        <v>0.88576512666666662</v>
      </c>
      <c r="J804" s="29">
        <f t="shared" si="222"/>
        <v>0.81562618749999993</v>
      </c>
      <c r="K804" s="29">
        <f t="shared" si="220"/>
        <v>-7.0138939166666692E-2</v>
      </c>
      <c r="L804" s="58">
        <f t="shared" si="221"/>
        <v>4.8628667499999945E-2</v>
      </c>
      <c r="M804" s="23"/>
      <c r="N804" s="40">
        <f t="shared" si="213"/>
        <v>-0.23963953142353508</v>
      </c>
      <c r="O804" s="40">
        <f t="shared" si="217"/>
        <v>-5.5629999999999997</v>
      </c>
      <c r="P804" s="44"/>
      <c r="Q804" s="40"/>
      <c r="R804" s="23"/>
    </row>
    <row r="805" spans="1:18" ht="15">
      <c r="A805" s="7">
        <v>697000</v>
      </c>
      <c r="B805" s="7">
        <f t="shared" si="214"/>
        <v>-697</v>
      </c>
      <c r="C805" s="6">
        <v>0.78782721300000003</v>
      </c>
      <c r="E805" s="8"/>
      <c r="F805" s="25">
        <f t="shared" si="215"/>
        <v>-265.31395892698322</v>
      </c>
      <c r="G805" s="25">
        <f t="shared" si="216"/>
        <v>-264.54059645030202</v>
      </c>
      <c r="H805" s="26">
        <f t="shared" si="218"/>
        <v>0.88500548000000001</v>
      </c>
      <c r="I805" s="26">
        <f t="shared" si="219"/>
        <v>0.77601549766666666</v>
      </c>
      <c r="J805" s="29">
        <f t="shared" si="222"/>
        <v>0.83917576822222217</v>
      </c>
      <c r="K805" s="29">
        <f t="shared" si="220"/>
        <v>6.3160270555555509E-2</v>
      </c>
      <c r="L805" s="58">
        <f t="shared" si="221"/>
        <v>-4.5829711777777837E-2</v>
      </c>
      <c r="M805" s="23"/>
      <c r="N805" s="40">
        <f t="shared" si="213"/>
        <v>0.4404834905223135</v>
      </c>
      <c r="O805" s="40">
        <f t="shared" si="217"/>
        <v>-5.5629999999999997</v>
      </c>
      <c r="P805" s="44"/>
      <c r="Q805" s="40"/>
      <c r="R805" s="23"/>
    </row>
    <row r="806" spans="1:18" ht="15">
      <c r="A806" s="7">
        <v>696000</v>
      </c>
      <c r="B806" s="7">
        <f t="shared" si="214"/>
        <v>-696</v>
      </c>
      <c r="C806" s="6">
        <v>0.81385795999999999</v>
      </c>
      <c r="E806" s="8"/>
      <c r="F806" s="25">
        <f t="shared" si="215"/>
        <v>-263.76723397362116</v>
      </c>
      <c r="G806" s="25">
        <f t="shared" si="216"/>
        <v>-262.99387149693996</v>
      </c>
      <c r="H806" s="26">
        <f t="shared" si="218"/>
        <v>0.676043493</v>
      </c>
      <c r="I806" s="26">
        <f t="shared" si="219"/>
        <v>0.74923425333333338</v>
      </c>
      <c r="J806" s="29">
        <f t="shared" si="222"/>
        <v>0.82622374222222206</v>
      </c>
      <c r="K806" s="29">
        <f t="shared" si="220"/>
        <v>7.698948888888868E-2</v>
      </c>
      <c r="L806" s="58">
        <f t="shared" si="221"/>
        <v>0.15018024922222206</v>
      </c>
      <c r="M806" s="23"/>
      <c r="N806" s="40">
        <f t="shared" si="213"/>
        <v>0.91449939182406603</v>
      </c>
      <c r="O806" s="40">
        <f t="shared" si="217"/>
        <v>-5.5629999999999997</v>
      </c>
      <c r="P806" s="44"/>
      <c r="Q806" s="40"/>
      <c r="R806" s="23"/>
    </row>
    <row r="807" spans="1:18" ht="15">
      <c r="A807" s="7">
        <v>695000</v>
      </c>
      <c r="B807" s="7">
        <f t="shared" si="214"/>
        <v>-695</v>
      </c>
      <c r="C807" s="6">
        <v>1.144435587</v>
      </c>
      <c r="E807" s="8"/>
      <c r="F807" s="25">
        <f t="shared" si="215"/>
        <v>-262.2205090202591</v>
      </c>
      <c r="G807" s="25">
        <f t="shared" si="216"/>
        <v>-261.4471465435779</v>
      </c>
      <c r="H807" s="26">
        <f t="shared" si="218"/>
        <v>0.68665378700000002</v>
      </c>
      <c r="I807" s="26">
        <f t="shared" si="219"/>
        <v>0.72634543566666665</v>
      </c>
      <c r="J807" s="29">
        <f t="shared" si="222"/>
        <v>0.79804217183333337</v>
      </c>
      <c r="K807" s="29">
        <f t="shared" si="220"/>
        <v>7.1696736166666719E-2</v>
      </c>
      <c r="L807" s="58">
        <f t="shared" si="221"/>
        <v>0.11138838483333335</v>
      </c>
      <c r="M807" s="23"/>
      <c r="N807" s="40">
        <f t="shared" si="213"/>
        <v>0.96061086416269226</v>
      </c>
      <c r="O807" s="40">
        <f t="shared" si="217"/>
        <v>-5.5629999999999997</v>
      </c>
      <c r="P807" s="44"/>
      <c r="Q807" s="40"/>
      <c r="R807" s="23"/>
    </row>
    <row r="808" spans="1:18" ht="15">
      <c r="A808" s="7">
        <v>694000</v>
      </c>
      <c r="B808" s="7">
        <f t="shared" si="214"/>
        <v>-694</v>
      </c>
      <c r="C808" s="6">
        <v>1.069351613</v>
      </c>
      <c r="E808" s="8"/>
      <c r="F808" s="25">
        <f t="shared" si="215"/>
        <v>-260.67378406689704</v>
      </c>
      <c r="G808" s="25">
        <f t="shared" si="216"/>
        <v>-259.90042159021584</v>
      </c>
      <c r="H808" s="26">
        <f t="shared" si="218"/>
        <v>0.81633902700000005</v>
      </c>
      <c r="I808" s="26">
        <f t="shared" si="219"/>
        <v>0.81946941566666676</v>
      </c>
      <c r="J808" s="29">
        <f t="shared" si="222"/>
        <v>0.79960368666666659</v>
      </c>
      <c r="K808" s="29">
        <f t="shared" si="220"/>
        <v>-1.9865729000000165E-2</v>
      </c>
      <c r="L808" s="58">
        <f t="shared" si="221"/>
        <v>-1.6735340333333459E-2</v>
      </c>
      <c r="M808" s="23"/>
      <c r="N808" s="40">
        <f t="shared" si="213"/>
        <v>0.55724183715902897</v>
      </c>
      <c r="O808" s="40">
        <f t="shared" si="217"/>
        <v>-5.5629999999999997</v>
      </c>
      <c r="P808" s="44"/>
      <c r="Q808" s="40"/>
      <c r="R808" s="23"/>
    </row>
    <row r="809" spans="1:18" ht="15">
      <c r="A809" s="7">
        <v>693000</v>
      </c>
      <c r="B809" s="7">
        <f t="shared" si="214"/>
        <v>-693</v>
      </c>
      <c r="C809" s="6">
        <v>1.0941096530000001</v>
      </c>
      <c r="E809" s="8"/>
      <c r="F809" s="25">
        <f t="shared" si="215"/>
        <v>-259.12705911353498</v>
      </c>
      <c r="G809" s="25">
        <f t="shared" si="216"/>
        <v>-258.35369663685378</v>
      </c>
      <c r="H809" s="26">
        <f t="shared" si="218"/>
        <v>0.95541543299999998</v>
      </c>
      <c r="I809" s="26">
        <f t="shared" si="219"/>
        <v>0.81376001099999995</v>
      </c>
      <c r="J809" s="29">
        <f t="shared" si="222"/>
        <v>0.87252473255555563</v>
      </c>
      <c r="K809" s="29">
        <f t="shared" si="220"/>
        <v>5.8764721555555677E-2</v>
      </c>
      <c r="L809" s="58">
        <f t="shared" si="221"/>
        <v>-8.2890700444444354E-2</v>
      </c>
      <c r="M809" s="23"/>
      <c r="N809" s="40">
        <f t="shared" si="213"/>
        <v>-0.10686683850452254</v>
      </c>
      <c r="O809" s="40">
        <f t="shared" si="217"/>
        <v>-5.5629999999999997</v>
      </c>
      <c r="P809" s="44"/>
      <c r="Q809" s="40"/>
      <c r="R809" s="23"/>
    </row>
    <row r="810" spans="1:18" ht="15">
      <c r="A810" s="7">
        <v>692000</v>
      </c>
      <c r="B810" s="7">
        <f t="shared" si="214"/>
        <v>-692</v>
      </c>
      <c r="C810" s="6">
        <v>1.14990736</v>
      </c>
      <c r="E810" s="8"/>
      <c r="F810" s="25">
        <f t="shared" si="215"/>
        <v>-257.58033416017292</v>
      </c>
      <c r="G810" s="25">
        <f t="shared" si="216"/>
        <v>-256.80697168349172</v>
      </c>
      <c r="H810" s="26">
        <f t="shared" si="218"/>
        <v>0.66952557300000004</v>
      </c>
      <c r="I810" s="26">
        <f t="shared" si="219"/>
        <v>0.78201595316666672</v>
      </c>
      <c r="J810" s="29">
        <f t="shared" si="222"/>
        <v>0.97639200516666669</v>
      </c>
      <c r="K810" s="29">
        <f t="shared" si="220"/>
        <v>0.19437605199999997</v>
      </c>
      <c r="L810" s="58">
        <f t="shared" si="221"/>
        <v>0.30686643216666665</v>
      </c>
      <c r="M810" s="23"/>
      <c r="N810" s="40">
        <f t="shared" si="213"/>
        <v>-0.72097133273920433</v>
      </c>
      <c r="O810" s="40">
        <f t="shared" si="217"/>
        <v>-5.5629999999999997</v>
      </c>
      <c r="P810" s="44"/>
      <c r="Q810" s="40"/>
      <c r="R810" s="23"/>
    </row>
    <row r="811" spans="1:18" ht="15">
      <c r="A811" s="7">
        <v>691000</v>
      </c>
      <c r="B811" s="7">
        <f t="shared" si="214"/>
        <v>-691</v>
      </c>
      <c r="C811" s="6">
        <v>1.2398184269999999</v>
      </c>
      <c r="E811" s="8"/>
      <c r="F811" s="25">
        <f t="shared" si="215"/>
        <v>-256.03360920681087</v>
      </c>
      <c r="G811" s="25">
        <f t="shared" si="216"/>
        <v>-255.26024673012967</v>
      </c>
      <c r="H811" s="26">
        <f t="shared" si="218"/>
        <v>0.72110685350000003</v>
      </c>
      <c r="I811" s="26">
        <f t="shared" si="219"/>
        <v>0.80332614666666657</v>
      </c>
      <c r="J811" s="29">
        <f t="shared" si="222"/>
        <v>1.0707450392777778</v>
      </c>
      <c r="K811" s="29">
        <f t="shared" si="220"/>
        <v>0.26741889261111118</v>
      </c>
      <c r="L811" s="58">
        <f t="shared" si="221"/>
        <v>0.34963818577777772</v>
      </c>
      <c r="M811" s="23"/>
      <c r="N811" s="40">
        <f t="shared" si="213"/>
        <v>-0.99772532768136657</v>
      </c>
      <c r="O811" s="40">
        <f t="shared" si="217"/>
        <v>-5.5629999999999997</v>
      </c>
      <c r="P811" s="44"/>
      <c r="Q811" s="40"/>
      <c r="R811" s="23"/>
    </row>
    <row r="812" spans="1:18" ht="15">
      <c r="A812" s="7">
        <v>690000</v>
      </c>
      <c r="B812" s="7">
        <f t="shared" si="214"/>
        <v>-690</v>
      </c>
      <c r="C812" s="6">
        <v>1.2442731600000001</v>
      </c>
      <c r="E812" s="8"/>
      <c r="F812" s="25">
        <f t="shared" si="215"/>
        <v>-254.48688425344881</v>
      </c>
      <c r="G812" s="25">
        <f t="shared" si="216"/>
        <v>-253.71352177676761</v>
      </c>
      <c r="H812" s="26">
        <f t="shared" si="218"/>
        <v>1.0193460134999999</v>
      </c>
      <c r="I812" s="26">
        <f t="shared" si="219"/>
        <v>1.0545799333333334</v>
      </c>
      <c r="J812" s="29">
        <f t="shared" si="222"/>
        <v>1.1574438784999999</v>
      </c>
      <c r="K812" s="29">
        <f t="shared" si="220"/>
        <v>0.10286394516666642</v>
      </c>
      <c r="L812" s="58">
        <f t="shared" si="221"/>
        <v>0.13809786499999999</v>
      </c>
      <c r="M812" s="23"/>
      <c r="N812" s="40">
        <f t="shared" si="213"/>
        <v>-0.80763255331954131</v>
      </c>
      <c r="O812" s="40">
        <f t="shared" si="217"/>
        <v>-5.5629999999999997</v>
      </c>
      <c r="P812" s="44"/>
      <c r="Q812" s="40"/>
      <c r="R812" s="23"/>
    </row>
    <row r="813" spans="1:18" ht="15">
      <c r="A813" s="7">
        <v>689000</v>
      </c>
      <c r="B813" s="7">
        <f t="shared" si="214"/>
        <v>-689</v>
      </c>
      <c r="C813" s="6">
        <v>0.98964726700000005</v>
      </c>
      <c r="E813" s="8"/>
      <c r="F813" s="25">
        <f t="shared" si="215"/>
        <v>-252.94015930008675</v>
      </c>
      <c r="G813" s="25">
        <f t="shared" si="216"/>
        <v>-252.16679682340555</v>
      </c>
      <c r="H813" s="26">
        <f t="shared" si="218"/>
        <v>1.423286933</v>
      </c>
      <c r="I813" s="26">
        <f t="shared" si="219"/>
        <v>1.4208146266666664</v>
      </c>
      <c r="J813" s="29">
        <f t="shared" si="222"/>
        <v>1.1909167318333334</v>
      </c>
      <c r="K813" s="29">
        <f t="shared" si="220"/>
        <v>-0.22989789483333301</v>
      </c>
      <c r="L813" s="58">
        <f t="shared" si="221"/>
        <v>-0.23237020116666662</v>
      </c>
      <c r="M813" s="23"/>
      <c r="N813" s="40">
        <f t="shared" si="213"/>
        <v>-0.23963953142347322</v>
      </c>
      <c r="O813" s="40">
        <f t="shared" si="217"/>
        <v>-5.5629999999999997</v>
      </c>
      <c r="P813" s="44"/>
      <c r="Q813" s="40"/>
      <c r="R813" s="23"/>
    </row>
    <row r="814" spans="1:18" ht="15">
      <c r="A814" s="7">
        <v>688000</v>
      </c>
      <c r="B814" s="7">
        <f t="shared" si="214"/>
        <v>-688</v>
      </c>
      <c r="C814" s="6">
        <v>0.81510590699999996</v>
      </c>
      <c r="E814" s="8"/>
      <c r="F814" s="25">
        <f t="shared" si="215"/>
        <v>-251.39343434672469</v>
      </c>
      <c r="G814" s="25">
        <f t="shared" si="216"/>
        <v>-250.62007187004349</v>
      </c>
      <c r="H814" s="26">
        <f t="shared" si="218"/>
        <v>1.8198109334999999</v>
      </c>
      <c r="I814" s="26">
        <f t="shared" si="219"/>
        <v>1.5894395555</v>
      </c>
      <c r="J814" s="29">
        <f t="shared" si="222"/>
        <v>1.2180813244444444</v>
      </c>
      <c r="K814" s="29">
        <f t="shared" si="220"/>
        <v>-0.37135823105555565</v>
      </c>
      <c r="L814" s="58">
        <f t="shared" si="221"/>
        <v>-0.6017296090555555</v>
      </c>
      <c r="M814" s="23"/>
      <c r="N814" s="40">
        <f t="shared" si="213"/>
        <v>0.44048349052237068</v>
      </c>
      <c r="O814" s="40">
        <f t="shared" si="217"/>
        <v>-5.5629999999999997</v>
      </c>
      <c r="P814" s="44"/>
      <c r="Q814" s="40"/>
      <c r="R814" s="23"/>
    </row>
    <row r="815" spans="1:18" ht="15">
      <c r="A815" s="7">
        <v>687000</v>
      </c>
      <c r="B815" s="7">
        <f t="shared" si="214"/>
        <v>-687</v>
      </c>
      <c r="C815" s="6">
        <v>0.888477933</v>
      </c>
      <c r="E815" s="8"/>
      <c r="F815" s="25">
        <f t="shared" si="215"/>
        <v>-249.84670939336263</v>
      </c>
      <c r="G815" s="25">
        <f t="shared" si="216"/>
        <v>-249.07334691668143</v>
      </c>
      <c r="H815" s="26">
        <f t="shared" si="218"/>
        <v>1.5252208</v>
      </c>
      <c r="I815" s="26">
        <f t="shared" si="219"/>
        <v>1.6039916911666667</v>
      </c>
      <c r="J815" s="29">
        <f t="shared" si="222"/>
        <v>1.2759262474444446</v>
      </c>
      <c r="K815" s="29">
        <f t="shared" si="220"/>
        <v>-0.32806544372222213</v>
      </c>
      <c r="L815" s="58">
        <f t="shared" si="221"/>
        <v>-0.24929455255555544</v>
      </c>
      <c r="M815" s="23"/>
      <c r="N815" s="40">
        <f t="shared" si="213"/>
        <v>0.91449939182409179</v>
      </c>
      <c r="O815" s="40">
        <f t="shared" si="217"/>
        <v>-5.5629999999999997</v>
      </c>
      <c r="P815" s="44"/>
      <c r="Q815" s="40"/>
      <c r="R815" s="23"/>
    </row>
    <row r="816" spans="1:18" ht="15">
      <c r="A816" s="7">
        <v>686000</v>
      </c>
      <c r="B816" s="7">
        <f t="shared" si="214"/>
        <v>-686</v>
      </c>
      <c r="C816" s="6">
        <v>0.58049996000000004</v>
      </c>
      <c r="E816" s="8"/>
      <c r="F816" s="25">
        <f t="shared" si="215"/>
        <v>-248.29998444000057</v>
      </c>
      <c r="G816" s="25">
        <f t="shared" si="216"/>
        <v>-247.52662196331937</v>
      </c>
      <c r="H816" s="26">
        <f t="shared" si="218"/>
        <v>1.46694334</v>
      </c>
      <c r="I816" s="26">
        <f t="shared" si="219"/>
        <v>1.3699196156666666</v>
      </c>
      <c r="J816" s="29">
        <f t="shared" si="222"/>
        <v>1.2988870548333333</v>
      </c>
      <c r="K816" s="29">
        <f t="shared" si="220"/>
        <v>-7.1032560833333314E-2</v>
      </c>
      <c r="L816" s="58">
        <f t="shared" si="221"/>
        <v>-0.16805628516666671</v>
      </c>
      <c r="M816" s="23"/>
      <c r="N816" s="40">
        <f t="shared" si="213"/>
        <v>0.96061086416267849</v>
      </c>
      <c r="O816" s="40">
        <f t="shared" si="217"/>
        <v>-5.5629999999999997</v>
      </c>
      <c r="P816" s="44"/>
      <c r="Q816" s="40"/>
      <c r="R816" s="23"/>
    </row>
    <row r="817" spans="1:18" ht="15">
      <c r="A817" s="7">
        <v>685000</v>
      </c>
      <c r="B817" s="7">
        <f t="shared" si="214"/>
        <v>-685</v>
      </c>
      <c r="C817" s="6">
        <v>0.52973525300000002</v>
      </c>
      <c r="E817" s="8"/>
      <c r="F817" s="25">
        <f t="shared" si="215"/>
        <v>-246.75325948663851</v>
      </c>
      <c r="G817" s="25">
        <f t="shared" si="216"/>
        <v>-245.97989700995731</v>
      </c>
      <c r="H817" s="26">
        <f t="shared" si="218"/>
        <v>1.1175947070000001</v>
      </c>
      <c r="I817" s="26">
        <f t="shared" si="219"/>
        <v>1.2614782711666666</v>
      </c>
      <c r="J817" s="29">
        <f t="shared" si="222"/>
        <v>1.2582325896666666</v>
      </c>
      <c r="K817" s="29">
        <f t="shared" si="220"/>
        <v>-3.2456814999999306E-3</v>
      </c>
      <c r="L817" s="58">
        <f t="shared" si="221"/>
        <v>0.14063788266666655</v>
      </c>
      <c r="M817" s="23"/>
      <c r="N817" s="40">
        <f t="shared" si="213"/>
        <v>0.5572418371589879</v>
      </c>
      <c r="O817" s="40">
        <f t="shared" si="217"/>
        <v>-5.5629999999999997</v>
      </c>
      <c r="P817" s="44"/>
      <c r="Q817" s="40"/>
      <c r="R817" s="23"/>
    </row>
    <row r="818" spans="1:18" ht="15">
      <c r="A818" s="7">
        <v>684000</v>
      </c>
      <c r="B818" s="7">
        <f t="shared" si="214"/>
        <v>-684</v>
      </c>
      <c r="C818" s="6">
        <v>0.545880853</v>
      </c>
      <c r="E818" s="8"/>
      <c r="F818" s="25">
        <f t="shared" si="215"/>
        <v>-245.20653453327645</v>
      </c>
      <c r="G818" s="25">
        <f t="shared" si="216"/>
        <v>-244.43317205659525</v>
      </c>
      <c r="H818" s="26">
        <f t="shared" si="218"/>
        <v>1.1998967665</v>
      </c>
      <c r="I818" s="26">
        <f t="shared" si="219"/>
        <v>1.1692071178333334</v>
      </c>
      <c r="J818" s="29">
        <f t="shared" si="222"/>
        <v>1.1620285600555555</v>
      </c>
      <c r="K818" s="29">
        <f t="shared" si="220"/>
        <v>-7.178557777777872E-3</v>
      </c>
      <c r="L818" s="58">
        <f t="shared" si="221"/>
        <v>-3.7868206444444441E-2</v>
      </c>
      <c r="M818" s="23"/>
      <c r="N818" s="40">
        <f t="shared" si="213"/>
        <v>-0.10686683850458588</v>
      </c>
      <c r="O818" s="40">
        <f t="shared" si="217"/>
        <v>-5.5629999999999997</v>
      </c>
      <c r="P818" s="44"/>
      <c r="Q818" s="40"/>
      <c r="R818" s="23"/>
    </row>
    <row r="819" spans="1:18" ht="15">
      <c r="A819" s="7">
        <v>683000</v>
      </c>
      <c r="B819" s="7">
        <f t="shared" si="214"/>
        <v>-683</v>
      </c>
      <c r="C819" s="6">
        <v>0.54141892000000003</v>
      </c>
      <c r="E819" s="8"/>
      <c r="F819" s="25">
        <f t="shared" si="215"/>
        <v>-243.65980957991439</v>
      </c>
      <c r="G819" s="25">
        <f t="shared" si="216"/>
        <v>-242.88644710323319</v>
      </c>
      <c r="H819" s="26">
        <f t="shared" si="218"/>
        <v>1.19012988</v>
      </c>
      <c r="I819" s="26">
        <f t="shared" si="219"/>
        <v>1.1059269221666668</v>
      </c>
      <c r="J819" s="29">
        <f t="shared" si="222"/>
        <v>1.0648506918888889</v>
      </c>
      <c r="K819" s="29">
        <f t="shared" si="220"/>
        <v>-4.1076230277777848E-2</v>
      </c>
      <c r="L819" s="58">
        <f t="shared" si="221"/>
        <v>-0.12527918811111105</v>
      </c>
      <c r="M819" s="23"/>
      <c r="N819" s="40">
        <f t="shared" si="213"/>
        <v>-0.72097133273923864</v>
      </c>
      <c r="O819" s="40">
        <f t="shared" si="217"/>
        <v>-5.5629999999999997</v>
      </c>
      <c r="P819" s="44"/>
      <c r="Q819" s="40"/>
      <c r="R819" s="23"/>
    </row>
    <row r="820" spans="1:18" ht="15">
      <c r="A820" s="7">
        <v>682000</v>
      </c>
      <c r="B820" s="7">
        <f t="shared" si="214"/>
        <v>-682</v>
      </c>
      <c r="C820" s="6">
        <v>0.59742430700000004</v>
      </c>
      <c r="E820" s="8"/>
      <c r="F820" s="25">
        <f t="shared" si="215"/>
        <v>-242.11308462655234</v>
      </c>
      <c r="G820" s="25">
        <f t="shared" si="216"/>
        <v>-241.33972214987114</v>
      </c>
      <c r="H820" s="26">
        <f t="shared" si="218"/>
        <v>0.92775412000000013</v>
      </c>
      <c r="I820" s="26">
        <f t="shared" si="219"/>
        <v>0.92377994233333338</v>
      </c>
      <c r="J820" s="29">
        <f t="shared" si="222"/>
        <v>1.0136573348888891</v>
      </c>
      <c r="K820" s="29">
        <f t="shared" si="220"/>
        <v>8.9877392555555713E-2</v>
      </c>
      <c r="L820" s="58">
        <f t="shared" si="221"/>
        <v>8.5903214888888968E-2</v>
      </c>
      <c r="M820" s="23"/>
      <c r="N820" s="40">
        <f t="shared" si="213"/>
        <v>-0.9977253276813699</v>
      </c>
      <c r="O820" s="40">
        <f t="shared" si="217"/>
        <v>-5.5629999999999997</v>
      </c>
      <c r="P820" s="44"/>
      <c r="Q820" s="40"/>
      <c r="R820" s="23"/>
    </row>
    <row r="821" spans="1:18" ht="15">
      <c r="A821" s="7">
        <v>681000</v>
      </c>
      <c r="B821" s="7">
        <f t="shared" si="214"/>
        <v>-681</v>
      </c>
      <c r="C821" s="6">
        <v>0.74516169300000001</v>
      </c>
      <c r="E821" s="8"/>
      <c r="F821" s="25">
        <f t="shared" si="215"/>
        <v>-240.56635967319028</v>
      </c>
      <c r="G821" s="25">
        <f t="shared" si="216"/>
        <v>-239.79299719650908</v>
      </c>
      <c r="H821" s="26">
        <f t="shared" si="218"/>
        <v>0.65345582700000004</v>
      </c>
      <c r="I821" s="26">
        <f t="shared" si="219"/>
        <v>0.7128868711666666</v>
      </c>
      <c r="J821" s="29">
        <f t="shared" si="222"/>
        <v>0.99789255116666675</v>
      </c>
      <c r="K821" s="29">
        <f t="shared" si="220"/>
        <v>0.28500568000000015</v>
      </c>
      <c r="L821" s="58">
        <f t="shared" si="221"/>
        <v>0.34443672416666671</v>
      </c>
      <c r="M821" s="23"/>
      <c r="N821" s="40">
        <f t="shared" si="213"/>
        <v>-0.80763255331950379</v>
      </c>
      <c r="O821" s="40">
        <f t="shared" si="217"/>
        <v>-5.5629999999999997</v>
      </c>
      <c r="P821" s="44"/>
      <c r="Q821" s="40"/>
      <c r="R821" s="23"/>
    </row>
    <row r="822" spans="1:18" ht="15">
      <c r="A822" s="7">
        <v>680000</v>
      </c>
      <c r="B822" s="7">
        <f t="shared" si="214"/>
        <v>-680</v>
      </c>
      <c r="C822" s="6">
        <v>0.80901297299999997</v>
      </c>
      <c r="E822" s="8"/>
      <c r="F822" s="25">
        <f t="shared" si="215"/>
        <v>-239.01963471982822</v>
      </c>
      <c r="G822" s="25">
        <f t="shared" si="216"/>
        <v>-238.24627224314702</v>
      </c>
      <c r="H822" s="26">
        <f t="shared" si="218"/>
        <v>0.55745066649999997</v>
      </c>
      <c r="I822" s="26">
        <f t="shared" si="219"/>
        <v>0.71870553783333335</v>
      </c>
      <c r="J822" s="29">
        <f t="shared" si="222"/>
        <v>1.0527322651666668</v>
      </c>
      <c r="K822" s="29">
        <f t="shared" si="220"/>
        <v>0.3340267273333335</v>
      </c>
      <c r="L822" s="58">
        <f t="shared" si="221"/>
        <v>0.49528159866666688</v>
      </c>
      <c r="M822" s="23"/>
      <c r="N822" s="40">
        <f t="shared" si="213"/>
        <v>-0.23963953142341138</v>
      </c>
      <c r="O822" s="40">
        <f t="shared" si="217"/>
        <v>-5.5629999999999997</v>
      </c>
      <c r="P822" s="44"/>
      <c r="Q822" s="40"/>
      <c r="R822" s="23"/>
    </row>
    <row r="823" spans="1:18" ht="15">
      <c r="A823" s="7">
        <v>679000</v>
      </c>
      <c r="B823" s="7">
        <f t="shared" si="214"/>
        <v>-679</v>
      </c>
      <c r="C823" s="6">
        <v>1.01531332</v>
      </c>
      <c r="E823" s="8"/>
      <c r="F823" s="25">
        <f t="shared" si="215"/>
        <v>-237.47290976646616</v>
      </c>
      <c r="G823" s="25">
        <f t="shared" si="216"/>
        <v>-236.69954728978496</v>
      </c>
      <c r="H823" s="26">
        <f t="shared" si="218"/>
        <v>0.94521012000000004</v>
      </c>
      <c r="I823" s="26">
        <f t="shared" si="219"/>
        <v>0.85571379116666668</v>
      </c>
      <c r="J823" s="29">
        <f t="shared" si="222"/>
        <v>1.089854348888889</v>
      </c>
      <c r="K823" s="29">
        <f t="shared" si="220"/>
        <v>0.23414055772222231</v>
      </c>
      <c r="L823" s="58">
        <f t="shared" si="221"/>
        <v>0.14464422888888895</v>
      </c>
      <c r="M823" s="23"/>
      <c r="N823" s="40">
        <f t="shared" si="213"/>
        <v>0.44048349052242786</v>
      </c>
      <c r="O823" s="40">
        <f t="shared" si="217"/>
        <v>-5.5629999999999997</v>
      </c>
      <c r="P823" s="44"/>
      <c r="Q823" s="40"/>
      <c r="R823" s="23"/>
    </row>
    <row r="824" spans="1:18" ht="15">
      <c r="A824" s="7">
        <v>678000</v>
      </c>
      <c r="B824" s="7">
        <f t="shared" si="214"/>
        <v>-678</v>
      </c>
      <c r="C824" s="6">
        <v>1.173477307</v>
      </c>
      <c r="E824" s="8"/>
      <c r="F824" s="25">
        <f t="shared" si="215"/>
        <v>-235.9261848131041</v>
      </c>
      <c r="G824" s="25">
        <f t="shared" si="216"/>
        <v>-235.1528223364229</v>
      </c>
      <c r="H824" s="26">
        <f t="shared" si="218"/>
        <v>1.064480587</v>
      </c>
      <c r="I824" s="26">
        <f t="shared" si="219"/>
        <v>1.1115836644999999</v>
      </c>
      <c r="J824" s="29">
        <f t="shared" si="222"/>
        <v>1.1053554969999999</v>
      </c>
      <c r="K824" s="29">
        <f t="shared" si="220"/>
        <v>-6.2281674999999925E-3</v>
      </c>
      <c r="L824" s="58">
        <f t="shared" si="221"/>
        <v>4.0874909999999876E-2</v>
      </c>
      <c r="M824" s="23"/>
      <c r="N824" s="40">
        <f t="shared" si="213"/>
        <v>0.91449939182411177</v>
      </c>
      <c r="O824" s="40">
        <f t="shared" si="217"/>
        <v>-5.5629999999999997</v>
      </c>
      <c r="P824" s="44"/>
      <c r="Q824" s="40"/>
      <c r="R824" s="23"/>
    </row>
    <row r="825" spans="1:18" ht="15">
      <c r="A825" s="7">
        <v>677000</v>
      </c>
      <c r="B825" s="7">
        <f t="shared" si="214"/>
        <v>-677</v>
      </c>
      <c r="C825" s="6">
        <v>1.0061443329999999</v>
      </c>
      <c r="E825" s="8"/>
      <c r="F825" s="25">
        <f t="shared" si="215"/>
        <v>-234.37945985974204</v>
      </c>
      <c r="G825" s="25">
        <f t="shared" si="216"/>
        <v>-233.60609738306084</v>
      </c>
      <c r="H825" s="26">
        <f t="shared" si="218"/>
        <v>1.3250602864999999</v>
      </c>
      <c r="I825" s="26">
        <f t="shared" si="219"/>
        <v>1.3335643355</v>
      </c>
      <c r="J825" s="29">
        <f t="shared" si="222"/>
        <v>1.1821036762777777</v>
      </c>
      <c r="K825" s="29">
        <f t="shared" si="220"/>
        <v>-0.15146065922222229</v>
      </c>
      <c r="L825" s="58">
        <f t="shared" si="221"/>
        <v>-0.14295661022222217</v>
      </c>
      <c r="M825" s="23"/>
      <c r="N825" s="40">
        <f t="shared" si="213"/>
        <v>0.96061086416266472</v>
      </c>
      <c r="O825" s="40">
        <f t="shared" si="217"/>
        <v>-5.5629999999999997</v>
      </c>
      <c r="P825" s="44"/>
      <c r="Q825" s="40"/>
      <c r="R825" s="23"/>
    </row>
    <row r="826" spans="1:18" ht="15">
      <c r="A826" s="7">
        <v>676000</v>
      </c>
      <c r="B826" s="7">
        <f t="shared" si="214"/>
        <v>-676</v>
      </c>
      <c r="C826" s="6">
        <v>1.1673943870000001</v>
      </c>
      <c r="E826" s="8"/>
      <c r="F826" s="25">
        <f t="shared" si="215"/>
        <v>-232.83273490637998</v>
      </c>
      <c r="G826" s="25">
        <f t="shared" si="216"/>
        <v>-232.05937242969878</v>
      </c>
      <c r="H826" s="26">
        <f t="shared" si="218"/>
        <v>1.611152133</v>
      </c>
      <c r="I826" s="26">
        <f t="shared" si="219"/>
        <v>1.4900693131666667</v>
      </c>
      <c r="J826" s="29">
        <f t="shared" si="222"/>
        <v>1.2775179918333333</v>
      </c>
      <c r="K826" s="29">
        <f t="shared" si="220"/>
        <v>-0.21255132133333343</v>
      </c>
      <c r="L826" s="58">
        <f t="shared" si="221"/>
        <v>-0.33363414116666679</v>
      </c>
      <c r="M826" s="23"/>
      <c r="N826" s="40">
        <f t="shared" si="213"/>
        <v>0.55724183715893494</v>
      </c>
      <c r="O826" s="40">
        <f t="shared" si="217"/>
        <v>-5.5629999999999997</v>
      </c>
      <c r="P826" s="44"/>
      <c r="Q826" s="40"/>
      <c r="R826" s="23"/>
    </row>
    <row r="827" spans="1:18" ht="15">
      <c r="A827" s="7">
        <v>675000</v>
      </c>
      <c r="B827" s="7">
        <f t="shared" si="214"/>
        <v>-675</v>
      </c>
      <c r="C827" s="6">
        <v>1.4212815999999999</v>
      </c>
      <c r="E827" s="8"/>
      <c r="F827" s="25">
        <f t="shared" si="215"/>
        <v>-231.28600995301792</v>
      </c>
      <c r="G827" s="25">
        <f t="shared" si="216"/>
        <v>-230.51264747633672</v>
      </c>
      <c r="H827" s="26">
        <f t="shared" si="218"/>
        <v>1.5339955199999999</v>
      </c>
      <c r="I827" s="26">
        <f t="shared" si="219"/>
        <v>1.4915959553333333</v>
      </c>
      <c r="J827" s="29">
        <f t="shared" si="222"/>
        <v>1.3699024674444442</v>
      </c>
      <c r="K827" s="29">
        <f t="shared" si="220"/>
        <v>-0.12169348788888912</v>
      </c>
      <c r="L827" s="58">
        <f t="shared" si="221"/>
        <v>-0.16409305255555573</v>
      </c>
      <c r="M827" s="23"/>
      <c r="N827" s="40">
        <f t="shared" si="213"/>
        <v>-0.10686683850463509</v>
      </c>
      <c r="O827" s="40">
        <f t="shared" si="217"/>
        <v>-5.5629999999999997</v>
      </c>
      <c r="P827" s="44"/>
      <c r="Q827" s="40"/>
      <c r="R827" s="23"/>
    </row>
    <row r="828" spans="1:18" ht="15">
      <c r="A828" s="7">
        <v>674000</v>
      </c>
      <c r="B828" s="7">
        <f t="shared" si="214"/>
        <v>-674</v>
      </c>
      <c r="C828" s="6">
        <v>1.4538692</v>
      </c>
      <c r="E828" s="8"/>
      <c r="F828" s="25">
        <f t="shared" si="215"/>
        <v>-229.73928499965587</v>
      </c>
      <c r="G828" s="25">
        <f t="shared" si="216"/>
        <v>-228.96592252297467</v>
      </c>
      <c r="H828" s="26">
        <f t="shared" si="218"/>
        <v>1.329640213</v>
      </c>
      <c r="I828" s="26">
        <f t="shared" si="219"/>
        <v>1.4940411554999999</v>
      </c>
      <c r="J828" s="29">
        <f t="shared" si="222"/>
        <v>1.3809920659999999</v>
      </c>
      <c r="K828" s="29">
        <f t="shared" si="220"/>
        <v>-0.11304908950000003</v>
      </c>
      <c r="L828" s="58">
        <f t="shared" si="221"/>
        <v>5.1351852999999892E-2</v>
      </c>
      <c r="M828" s="23"/>
      <c r="N828" s="40">
        <f t="shared" si="213"/>
        <v>-0.72097133273928282</v>
      </c>
      <c r="O828" s="40">
        <f t="shared" si="217"/>
        <v>-5.5629999999999997</v>
      </c>
      <c r="P828" s="44"/>
      <c r="Q828" s="40"/>
      <c r="R828" s="23"/>
    </row>
    <row r="829" spans="1:18" ht="15">
      <c r="A829" s="7">
        <v>673000</v>
      </c>
      <c r="B829" s="7">
        <f t="shared" si="214"/>
        <v>-673</v>
      </c>
      <c r="C829" s="6">
        <v>1.461418267</v>
      </c>
      <c r="E829" s="8"/>
      <c r="F829" s="25">
        <f t="shared" si="215"/>
        <v>-228.19256004629381</v>
      </c>
      <c r="G829" s="25">
        <f t="shared" si="216"/>
        <v>-227.41919756961261</v>
      </c>
      <c r="H829" s="26">
        <f t="shared" si="218"/>
        <v>1.6184877335000001</v>
      </c>
      <c r="I829" s="26">
        <f t="shared" si="219"/>
        <v>1.4867708711666667</v>
      </c>
      <c r="J829" s="29">
        <f t="shared" si="222"/>
        <v>1.3364104830000001</v>
      </c>
      <c r="K829" s="29">
        <f t="shared" si="220"/>
        <v>-0.15036038816666664</v>
      </c>
      <c r="L829" s="58">
        <f t="shared" si="221"/>
        <v>-0.28207725049999999</v>
      </c>
      <c r="M829" s="23"/>
      <c r="N829" s="40">
        <f t="shared" si="213"/>
        <v>-0.99772532768137512</v>
      </c>
      <c r="O829" s="40">
        <f t="shared" si="217"/>
        <v>-5.5629999999999997</v>
      </c>
      <c r="P829" s="44"/>
      <c r="Q829" s="40"/>
      <c r="R829" s="23"/>
    </row>
    <row r="830" spans="1:18" ht="15">
      <c r="A830" s="7">
        <v>672000</v>
      </c>
      <c r="B830" s="7">
        <f t="shared" si="214"/>
        <v>-672</v>
      </c>
      <c r="C830" s="6">
        <v>1.6870655999999999</v>
      </c>
      <c r="E830" s="8"/>
      <c r="F830" s="25">
        <f t="shared" si="215"/>
        <v>-226.64583509293175</v>
      </c>
      <c r="G830" s="25">
        <f t="shared" si="216"/>
        <v>-225.87247261625055</v>
      </c>
      <c r="H830" s="26">
        <f t="shared" si="218"/>
        <v>1.5121846670000001</v>
      </c>
      <c r="I830" s="26">
        <f t="shared" si="219"/>
        <v>1.5065277825000001</v>
      </c>
      <c r="J830" s="29">
        <f t="shared" si="222"/>
        <v>1.2612707533888887</v>
      </c>
      <c r="K830" s="29">
        <f t="shared" si="220"/>
        <v>-0.24525702911111136</v>
      </c>
      <c r="L830" s="58">
        <f t="shared" si="221"/>
        <v>-0.25091391361111137</v>
      </c>
      <c r="M830" s="23"/>
      <c r="N830" s="40">
        <f t="shared" si="213"/>
        <v>-0.80763255331946615</v>
      </c>
      <c r="O830" s="40">
        <f t="shared" si="217"/>
        <v>-5.5629999999999997</v>
      </c>
      <c r="P830" s="44"/>
      <c r="Q830" s="40"/>
      <c r="R830" s="23"/>
    </row>
    <row r="831" spans="1:18" ht="15">
      <c r="A831" s="7">
        <v>671000</v>
      </c>
      <c r="B831" s="7">
        <f t="shared" si="214"/>
        <v>-671</v>
      </c>
      <c r="C831" s="6">
        <v>1.5135989329999999</v>
      </c>
      <c r="E831" s="8"/>
      <c r="F831" s="25">
        <f t="shared" si="215"/>
        <v>-225.09911013956969</v>
      </c>
      <c r="G831" s="25">
        <f t="shared" si="216"/>
        <v>-224.32574766288849</v>
      </c>
      <c r="H831" s="26">
        <f t="shared" si="218"/>
        <v>1.3889109470000001</v>
      </c>
      <c r="I831" s="26">
        <f t="shared" si="219"/>
        <v>1.3153707069999998</v>
      </c>
      <c r="J831" s="29">
        <f t="shared" si="222"/>
        <v>1.1698816897222224</v>
      </c>
      <c r="K831" s="29">
        <f t="shared" si="220"/>
        <v>-0.14548901727777741</v>
      </c>
      <c r="L831" s="58">
        <f t="shared" si="221"/>
        <v>-0.21902925727777767</v>
      </c>
      <c r="M831" s="23"/>
      <c r="N831" s="40">
        <f t="shared" si="213"/>
        <v>-0.23963953142334954</v>
      </c>
      <c r="O831" s="40">
        <f t="shared" si="217"/>
        <v>-5.5629999999999997</v>
      </c>
      <c r="P831" s="44"/>
      <c r="Q831" s="40"/>
      <c r="R831" s="23"/>
    </row>
    <row r="832" spans="1:18" ht="15">
      <c r="A832" s="7">
        <v>670000</v>
      </c>
      <c r="B832" s="7">
        <f t="shared" si="214"/>
        <v>-670</v>
      </c>
      <c r="C832" s="6">
        <v>1.793206533</v>
      </c>
      <c r="E832" s="8"/>
      <c r="F832" s="25">
        <f t="shared" si="215"/>
        <v>-223.55238518620763</v>
      </c>
      <c r="G832" s="25">
        <f t="shared" si="216"/>
        <v>-222.77902270952643</v>
      </c>
      <c r="H832" s="26">
        <f t="shared" si="218"/>
        <v>1.0450165069999999</v>
      </c>
      <c r="I832" s="26">
        <f t="shared" si="219"/>
        <v>1.0323912646666666</v>
      </c>
      <c r="J832" s="29">
        <f t="shared" si="222"/>
        <v>1.0776583267222222</v>
      </c>
      <c r="K832" s="29">
        <f t="shared" si="220"/>
        <v>4.5267062055555529E-2</v>
      </c>
      <c r="L832" s="58">
        <f t="shared" si="221"/>
        <v>3.2641819722222243E-2</v>
      </c>
      <c r="M832" s="23"/>
      <c r="N832" s="40">
        <f t="shared" si="213"/>
        <v>0.44048349052247232</v>
      </c>
      <c r="O832" s="40">
        <f t="shared" si="217"/>
        <v>-5.5629999999999997</v>
      </c>
      <c r="P832" s="44"/>
      <c r="Q832" s="40"/>
      <c r="R832" s="23"/>
    </row>
    <row r="833" spans="1:18" ht="15">
      <c r="A833" s="7">
        <v>669000</v>
      </c>
      <c r="B833" s="7">
        <f t="shared" si="214"/>
        <v>-669</v>
      </c>
      <c r="C833" s="6">
        <v>1.639954533</v>
      </c>
      <c r="E833" s="8"/>
      <c r="F833" s="25">
        <f t="shared" si="215"/>
        <v>-222.00566023284557</v>
      </c>
      <c r="G833" s="25">
        <f t="shared" si="216"/>
        <v>-221.23229775616437</v>
      </c>
      <c r="H833" s="26">
        <f t="shared" si="218"/>
        <v>0.66324634000000005</v>
      </c>
      <c r="I833" s="26">
        <f t="shared" si="219"/>
        <v>0.78568852233333331</v>
      </c>
      <c r="J833" s="29">
        <f t="shared" si="222"/>
        <v>1.0147125238333332</v>
      </c>
      <c r="K833" s="29">
        <f t="shared" si="220"/>
        <v>0.22902400149999991</v>
      </c>
      <c r="L833" s="58">
        <f t="shared" si="221"/>
        <v>0.35146618383333317</v>
      </c>
      <c r="M833" s="23"/>
      <c r="N833" s="40">
        <f t="shared" si="213"/>
        <v>0.91449939182413187</v>
      </c>
      <c r="O833" s="40">
        <f t="shared" si="217"/>
        <v>-5.5629999999999997</v>
      </c>
      <c r="P833" s="44"/>
      <c r="Q833" s="40"/>
      <c r="R833" s="23"/>
    </row>
    <row r="834" spans="1:18" ht="15">
      <c r="A834" s="7">
        <v>668000</v>
      </c>
      <c r="B834" s="7">
        <f t="shared" si="214"/>
        <v>-668</v>
      </c>
      <c r="C834" s="6">
        <v>1.728938933</v>
      </c>
      <c r="E834" s="8"/>
      <c r="F834" s="25">
        <f t="shared" si="215"/>
        <v>-220.45893527948351</v>
      </c>
      <c r="G834" s="25">
        <f t="shared" si="216"/>
        <v>-219.68557280280231</v>
      </c>
      <c r="H834" s="26">
        <f t="shared" si="218"/>
        <v>0.64880271999999994</v>
      </c>
      <c r="I834" s="26">
        <f t="shared" si="219"/>
        <v>0.70023320666666677</v>
      </c>
      <c r="J834" s="29">
        <f t="shared" si="222"/>
        <v>0.91518433122222198</v>
      </c>
      <c r="K834" s="29">
        <f t="shared" si="220"/>
        <v>0.21495112455555521</v>
      </c>
      <c r="L834" s="58">
        <f t="shared" si="221"/>
        <v>0.26638161122222204</v>
      </c>
      <c r="M834" s="23"/>
      <c r="N834" s="40">
        <f t="shared" ref="N834:N897" si="223" xml:space="preserve"> SIN((2*PI()*(G834+O834)/13.9205245802584) + 2.989911921)</f>
        <v>0.96061086416264707</v>
      </c>
      <c r="O834" s="40">
        <f t="shared" si="217"/>
        <v>-5.5629999999999997</v>
      </c>
      <c r="P834" s="44"/>
      <c r="Q834" s="40"/>
      <c r="R834" s="23"/>
    </row>
    <row r="835" spans="1:18" ht="15">
      <c r="A835" s="7">
        <v>667000</v>
      </c>
      <c r="B835" s="7">
        <f t="shared" ref="B835:B898" si="224">-A835/1000</f>
        <v>-667</v>
      </c>
      <c r="C835" s="6">
        <v>1.759703067</v>
      </c>
      <c r="E835" s="8"/>
      <c r="F835" s="25">
        <f t="shared" si="215"/>
        <v>-218.91221032612145</v>
      </c>
      <c r="G835" s="25">
        <f t="shared" si="216"/>
        <v>-218.13884784944025</v>
      </c>
      <c r="H835" s="26">
        <f t="shared" si="218"/>
        <v>0.78865056</v>
      </c>
      <c r="I835" s="26">
        <f t="shared" si="219"/>
        <v>0.71381284433333325</v>
      </c>
      <c r="J835" s="29">
        <f t="shared" si="222"/>
        <v>0.81786813122222224</v>
      </c>
      <c r="K835" s="29">
        <f t="shared" si="220"/>
        <v>0.10405528688888899</v>
      </c>
      <c r="L835" s="58">
        <f t="shared" si="221"/>
        <v>2.9217571222222238E-2</v>
      </c>
      <c r="M835" s="23"/>
      <c r="N835" s="40">
        <f t="shared" si="223"/>
        <v>0.55724183715889386</v>
      </c>
      <c r="O835" s="40">
        <f t="shared" si="217"/>
        <v>-5.5629999999999997</v>
      </c>
      <c r="P835" s="44"/>
      <c r="Q835" s="40"/>
      <c r="R835" s="23"/>
    </row>
    <row r="836" spans="1:18" ht="15">
      <c r="A836" s="7">
        <v>666000</v>
      </c>
      <c r="B836" s="7">
        <f t="shared" si="224"/>
        <v>-666</v>
      </c>
      <c r="C836" s="6">
        <v>1.743863867</v>
      </c>
      <c r="E836" s="8"/>
      <c r="F836" s="25">
        <f t="shared" ref="F836:F899" si="225">F835 + 1.54672495336205</f>
        <v>-217.36548537275939</v>
      </c>
      <c r="G836" s="25">
        <f t="shared" ref="G836:G899" si="226">G835 + 1.54672495336205</f>
        <v>-216.59212289607819</v>
      </c>
      <c r="H836" s="26">
        <f t="shared" si="218"/>
        <v>0.70398525299999992</v>
      </c>
      <c r="I836" s="26">
        <f t="shared" si="219"/>
        <v>0.7519212666666667</v>
      </c>
      <c r="J836" s="29">
        <f t="shared" si="222"/>
        <v>0.73136309044444436</v>
      </c>
      <c r="K836" s="29">
        <f t="shared" si="220"/>
        <v>-2.0558176222222335E-2</v>
      </c>
      <c r="L836" s="58">
        <f t="shared" si="221"/>
        <v>2.7377837444444442E-2</v>
      </c>
      <c r="M836" s="23"/>
      <c r="N836" s="40">
        <f t="shared" si="223"/>
        <v>-0.10686683850469843</v>
      </c>
      <c r="O836" s="40">
        <f t="shared" ref="O836:O899" si="227">O835</f>
        <v>-5.5629999999999997</v>
      </c>
      <c r="P836" s="44"/>
      <c r="Q836" s="40"/>
      <c r="R836" s="23"/>
    </row>
    <row r="837" spans="1:18" ht="15">
      <c r="A837" s="7">
        <v>665000</v>
      </c>
      <c r="B837" s="7">
        <f t="shared" si="224"/>
        <v>-665</v>
      </c>
      <c r="C837" s="6">
        <v>1.7982529330000001</v>
      </c>
      <c r="E837" s="8"/>
      <c r="F837" s="25">
        <f t="shared" si="225"/>
        <v>-215.81876041939734</v>
      </c>
      <c r="G837" s="25">
        <f t="shared" si="226"/>
        <v>-215.04539794271614</v>
      </c>
      <c r="H837" s="26">
        <f t="shared" si="218"/>
        <v>0.76312798699999995</v>
      </c>
      <c r="I837" s="26">
        <f t="shared" si="219"/>
        <v>0.72994907999999992</v>
      </c>
      <c r="J837" s="29">
        <f t="shared" si="222"/>
        <v>0.70142942666666663</v>
      </c>
      <c r="K837" s="29">
        <f t="shared" si="220"/>
        <v>-2.8519653333333284E-2</v>
      </c>
      <c r="L837" s="58">
        <f t="shared" si="221"/>
        <v>-6.1698560333333319E-2</v>
      </c>
      <c r="M837" s="23"/>
      <c r="N837" s="40">
        <f t="shared" si="223"/>
        <v>-0.72097133273932701</v>
      </c>
      <c r="O837" s="40">
        <f t="shared" si="227"/>
        <v>-5.5629999999999997</v>
      </c>
      <c r="P837" s="44"/>
      <c r="Q837" s="40"/>
      <c r="R837" s="23"/>
    </row>
    <row r="838" spans="1:18" ht="15">
      <c r="A838" s="7">
        <v>664000</v>
      </c>
      <c r="B838" s="7">
        <f t="shared" si="224"/>
        <v>-664</v>
      </c>
      <c r="C838" s="6">
        <v>1.878503467</v>
      </c>
      <c r="E838" s="8"/>
      <c r="F838" s="25">
        <f t="shared" si="225"/>
        <v>-214.27203546603528</v>
      </c>
      <c r="G838" s="25">
        <f t="shared" si="226"/>
        <v>-213.49867298935408</v>
      </c>
      <c r="H838" s="26">
        <f t="shared" ref="H838:H901" si="228">AVERAGEIFS(VADM,KyrBP,"&gt;"&amp;F838,KyrBP,"&lt;="&amp;F839)</f>
        <v>0.72273399999999999</v>
      </c>
      <c r="I838" s="26">
        <f t="shared" si="219"/>
        <v>0.7074002846666666</v>
      </c>
      <c r="J838" s="29">
        <f t="shared" si="222"/>
        <v>0.71184447255555539</v>
      </c>
      <c r="K838" s="29">
        <f t="shared" si="220"/>
        <v>4.4441878888887842E-3</v>
      </c>
      <c r="L838" s="58">
        <f t="shared" si="221"/>
        <v>-1.0889527444444602E-2</v>
      </c>
      <c r="M838" s="23"/>
      <c r="N838" s="40">
        <f t="shared" si="223"/>
        <v>-0.99772532768137845</v>
      </c>
      <c r="O838" s="40">
        <f t="shared" si="227"/>
        <v>-5.5629999999999997</v>
      </c>
      <c r="P838" s="44"/>
      <c r="Q838" s="40"/>
      <c r="R838" s="23"/>
    </row>
    <row r="839" spans="1:18" ht="15">
      <c r="A839" s="7">
        <v>663000</v>
      </c>
      <c r="B839" s="7">
        <f t="shared" si="224"/>
        <v>-663</v>
      </c>
      <c r="C839" s="6">
        <v>1.6885126669999999</v>
      </c>
      <c r="E839" s="8"/>
      <c r="F839" s="25">
        <f t="shared" si="225"/>
        <v>-212.72531051267322</v>
      </c>
      <c r="G839" s="25">
        <f t="shared" si="226"/>
        <v>-211.95194803599202</v>
      </c>
      <c r="H839" s="26">
        <f t="shared" si="228"/>
        <v>0.63633886699999997</v>
      </c>
      <c r="I839" s="26">
        <f t="shared" si="219"/>
        <v>0.65647948233333331</v>
      </c>
      <c r="J839" s="29">
        <f t="shared" si="222"/>
        <v>0.76372941399999994</v>
      </c>
      <c r="K839" s="29">
        <f t="shared" si="220"/>
        <v>0.10724993166666663</v>
      </c>
      <c r="L839" s="58">
        <f t="shared" si="221"/>
        <v>0.12739054699999997</v>
      </c>
      <c r="M839" s="23"/>
      <c r="N839" s="40">
        <f t="shared" si="223"/>
        <v>-0.80763255331942863</v>
      </c>
      <c r="O839" s="40">
        <f t="shared" si="227"/>
        <v>-5.5629999999999997</v>
      </c>
      <c r="P839" s="44"/>
      <c r="Q839" s="40"/>
      <c r="R839" s="23"/>
    </row>
    <row r="840" spans="1:18" ht="15">
      <c r="A840" s="7">
        <v>662000</v>
      </c>
      <c r="B840" s="7">
        <f t="shared" si="224"/>
        <v>-662</v>
      </c>
      <c r="C840" s="6">
        <v>1.6944409330000001</v>
      </c>
      <c r="E840" s="8"/>
      <c r="F840" s="25">
        <f t="shared" si="225"/>
        <v>-211.17858555931116</v>
      </c>
      <c r="G840" s="25">
        <f t="shared" si="226"/>
        <v>-210.40522308262996</v>
      </c>
      <c r="H840" s="26">
        <f t="shared" si="228"/>
        <v>0.61036557999999996</v>
      </c>
      <c r="I840" s="26">
        <f t="shared" ref="I840:I903" si="229">AVERAGE(H839:H841)</f>
        <v>0.67410599333333332</v>
      </c>
      <c r="J840" s="29">
        <f t="shared" si="222"/>
        <v>0.79293737544444431</v>
      </c>
      <c r="K840" s="29">
        <f t="shared" si="220"/>
        <v>0.11883138211111099</v>
      </c>
      <c r="L840" s="58">
        <f t="shared" si="221"/>
        <v>0.18257179544444435</v>
      </c>
      <c r="M840" s="23"/>
      <c r="N840" s="40">
        <f t="shared" si="223"/>
        <v>-0.23963953142330149</v>
      </c>
      <c r="O840" s="40">
        <f t="shared" si="227"/>
        <v>-5.5629999999999997</v>
      </c>
      <c r="P840" s="44"/>
      <c r="Q840" s="40"/>
      <c r="R840" s="23"/>
    </row>
    <row r="841" spans="1:18" ht="15">
      <c r="A841" s="7">
        <v>661000</v>
      </c>
      <c r="B841" s="7">
        <f t="shared" si="224"/>
        <v>-661</v>
      </c>
      <c r="C841" s="6">
        <v>1.7281203999999999</v>
      </c>
      <c r="E841" s="8"/>
      <c r="F841" s="25">
        <f t="shared" si="225"/>
        <v>-209.6318606059491</v>
      </c>
      <c r="G841" s="25">
        <f t="shared" si="226"/>
        <v>-208.8584981292679</v>
      </c>
      <c r="H841" s="26">
        <f t="shared" si="228"/>
        <v>0.77561353300000002</v>
      </c>
      <c r="I841" s="26">
        <f t="shared" si="229"/>
        <v>0.71432028866666675</v>
      </c>
      <c r="J841" s="29">
        <f t="shared" si="222"/>
        <v>0.83404559550000001</v>
      </c>
      <c r="K841" s="29">
        <f t="shared" si="220"/>
        <v>0.11972530683333327</v>
      </c>
      <c r="L841" s="58">
        <f t="shared" si="221"/>
        <v>5.8432062499999993E-2</v>
      </c>
      <c r="M841" s="23"/>
      <c r="N841" s="40">
        <f t="shared" si="223"/>
        <v>0.4404834905225295</v>
      </c>
      <c r="O841" s="40">
        <f t="shared" si="227"/>
        <v>-5.5629999999999997</v>
      </c>
      <c r="P841" s="44"/>
      <c r="Q841" s="40"/>
      <c r="R841" s="23"/>
    </row>
    <row r="842" spans="1:18" ht="15">
      <c r="A842" s="7">
        <v>660000</v>
      </c>
      <c r="B842" s="7">
        <f t="shared" si="224"/>
        <v>-660</v>
      </c>
      <c r="C842" s="6">
        <v>1.8405532</v>
      </c>
      <c r="E842" s="8"/>
      <c r="F842" s="25">
        <f t="shared" si="225"/>
        <v>-208.08513565258704</v>
      </c>
      <c r="G842" s="25">
        <f t="shared" si="226"/>
        <v>-207.31177317590584</v>
      </c>
      <c r="H842" s="26">
        <f t="shared" si="228"/>
        <v>0.75698175300000003</v>
      </c>
      <c r="I842" s="26">
        <f t="shared" si="229"/>
        <v>0.88278749300000003</v>
      </c>
      <c r="J842" s="29">
        <f t="shared" si="222"/>
        <v>0.85564680438888896</v>
      </c>
      <c r="K842" s="29">
        <f t="shared" si="220"/>
        <v>-2.7140688611111075E-2</v>
      </c>
      <c r="L842" s="58">
        <f t="shared" si="221"/>
        <v>9.8665051388888925E-2</v>
      </c>
      <c r="M842" s="23"/>
      <c r="N842" s="40">
        <f t="shared" si="223"/>
        <v>0.91449939182415763</v>
      </c>
      <c r="O842" s="40">
        <f t="shared" si="227"/>
        <v>-5.5629999999999997</v>
      </c>
      <c r="P842" s="44"/>
      <c r="Q842" s="40"/>
      <c r="R842" s="23"/>
    </row>
    <row r="843" spans="1:18" ht="15">
      <c r="A843" s="7">
        <v>659000</v>
      </c>
      <c r="B843" s="7">
        <f t="shared" si="224"/>
        <v>-659</v>
      </c>
      <c r="C843" s="6">
        <v>1.708436267</v>
      </c>
      <c r="E843" s="8"/>
      <c r="F843" s="25">
        <f t="shared" si="225"/>
        <v>-206.53841069922498</v>
      </c>
      <c r="G843" s="25">
        <f t="shared" si="226"/>
        <v>-205.76504822254378</v>
      </c>
      <c r="H843" s="26">
        <f t="shared" si="228"/>
        <v>1.1157671929999999</v>
      </c>
      <c r="I843" s="26">
        <f t="shared" si="229"/>
        <v>0.97475705299999993</v>
      </c>
      <c r="J843" s="29">
        <f t="shared" si="222"/>
        <v>0.85025916738888896</v>
      </c>
      <c r="K843" s="29">
        <f t="shared" ref="K843:K906" si="230">J843-I843</f>
        <v>-0.12449788561111097</v>
      </c>
      <c r="L843" s="58">
        <f t="shared" ref="L843:L906" si="231">J843-H843</f>
        <v>-0.26550802561111098</v>
      </c>
      <c r="M843" s="23"/>
      <c r="N843" s="40">
        <f t="shared" si="223"/>
        <v>0.9606108641626333</v>
      </c>
      <c r="O843" s="40">
        <f t="shared" si="227"/>
        <v>-5.5629999999999997</v>
      </c>
      <c r="P843" s="44"/>
      <c r="Q843" s="40"/>
      <c r="R843" s="23"/>
    </row>
    <row r="844" spans="1:18" ht="15">
      <c r="A844" s="7">
        <v>658000</v>
      </c>
      <c r="B844" s="7">
        <f t="shared" si="224"/>
        <v>-658</v>
      </c>
      <c r="C844" s="6">
        <v>1.820903333</v>
      </c>
      <c r="E844" s="8"/>
      <c r="F844" s="25">
        <f t="shared" si="225"/>
        <v>-204.99168574586292</v>
      </c>
      <c r="G844" s="25">
        <f t="shared" si="226"/>
        <v>-204.21832326918172</v>
      </c>
      <c r="H844" s="26">
        <f t="shared" si="228"/>
        <v>1.0515222129999999</v>
      </c>
      <c r="I844" s="26">
        <f t="shared" si="229"/>
        <v>1.0804162131666668</v>
      </c>
      <c r="J844" s="29">
        <f t="shared" si="222"/>
        <v>0.82106131994444453</v>
      </c>
      <c r="K844" s="29">
        <f t="shared" si="230"/>
        <v>-0.25935489322222227</v>
      </c>
      <c r="L844" s="58">
        <f t="shared" si="231"/>
        <v>-0.23046089305555539</v>
      </c>
      <c r="M844" s="23"/>
      <c r="N844" s="40">
        <f t="shared" si="223"/>
        <v>0.55724183715884101</v>
      </c>
      <c r="O844" s="40">
        <f t="shared" si="227"/>
        <v>-5.5629999999999997</v>
      </c>
      <c r="P844" s="44"/>
      <c r="Q844" s="40"/>
      <c r="R844" s="23"/>
    </row>
    <row r="845" spans="1:18" ht="15">
      <c r="A845" s="7">
        <v>657000</v>
      </c>
      <c r="B845" s="7">
        <f t="shared" si="224"/>
        <v>-657</v>
      </c>
      <c r="C845" s="6">
        <v>2.2226449330000002</v>
      </c>
      <c r="E845" s="8"/>
      <c r="F845" s="25">
        <f t="shared" si="225"/>
        <v>-203.44496079250086</v>
      </c>
      <c r="G845" s="25">
        <f t="shared" si="226"/>
        <v>-202.67159831581967</v>
      </c>
      <c r="H845" s="26">
        <f t="shared" si="228"/>
        <v>1.0739592335000001</v>
      </c>
      <c r="I845" s="26">
        <f t="shared" si="229"/>
        <v>1.0276734378333334</v>
      </c>
      <c r="J845" s="29">
        <f t="shared" si="222"/>
        <v>0.79410153183333343</v>
      </c>
      <c r="K845" s="29">
        <f t="shared" si="230"/>
        <v>-0.233571906</v>
      </c>
      <c r="L845" s="58">
        <f t="shared" si="231"/>
        <v>-0.27985770166666668</v>
      </c>
      <c r="M845" s="23"/>
      <c r="N845" s="40">
        <f t="shared" si="223"/>
        <v>-0.10686683850476177</v>
      </c>
      <c r="O845" s="40">
        <f t="shared" si="227"/>
        <v>-5.5629999999999997</v>
      </c>
      <c r="P845" s="44"/>
      <c r="Q845" s="40"/>
      <c r="R845" s="23"/>
    </row>
    <row r="846" spans="1:18" ht="15">
      <c r="A846" s="7">
        <v>656000</v>
      </c>
      <c r="B846" s="7">
        <f t="shared" si="224"/>
        <v>-656</v>
      </c>
      <c r="C846" s="6">
        <v>1.954531333</v>
      </c>
      <c r="E846" s="8"/>
      <c r="F846" s="25">
        <f t="shared" si="225"/>
        <v>-201.89823583913881</v>
      </c>
      <c r="G846" s="25">
        <f t="shared" si="226"/>
        <v>-201.12487336245761</v>
      </c>
      <c r="H846" s="26">
        <f t="shared" si="228"/>
        <v>0.95753886700000002</v>
      </c>
      <c r="I846" s="26">
        <f t="shared" si="229"/>
        <v>0.90191445583333341</v>
      </c>
      <c r="J846" s="29">
        <f t="shared" si="222"/>
        <v>0.74320328294444449</v>
      </c>
      <c r="K846" s="29">
        <f t="shared" si="230"/>
        <v>-0.15871117288888892</v>
      </c>
      <c r="L846" s="58">
        <f t="shared" si="231"/>
        <v>-0.21433558405555553</v>
      </c>
      <c r="M846" s="23"/>
      <c r="N846" s="40">
        <f t="shared" si="223"/>
        <v>-0.72097133273937108</v>
      </c>
      <c r="O846" s="40">
        <f t="shared" si="227"/>
        <v>-5.5629999999999997</v>
      </c>
      <c r="P846" s="44"/>
      <c r="Q846" s="40"/>
      <c r="R846" s="23"/>
    </row>
    <row r="847" spans="1:18" ht="15">
      <c r="A847" s="7">
        <v>655000</v>
      </c>
      <c r="B847" s="7">
        <f t="shared" si="224"/>
        <v>-655</v>
      </c>
      <c r="C847" s="6">
        <v>1.9464520000000001</v>
      </c>
      <c r="E847" s="8"/>
      <c r="F847" s="25">
        <f t="shared" si="225"/>
        <v>-200.35151088577675</v>
      </c>
      <c r="G847" s="25">
        <f t="shared" si="226"/>
        <v>-199.57814840909555</v>
      </c>
      <c r="H847" s="26">
        <f t="shared" si="228"/>
        <v>0.67424526700000009</v>
      </c>
      <c r="I847" s="26">
        <f t="shared" si="229"/>
        <v>0.66844745800000005</v>
      </c>
      <c r="J847" s="29">
        <f t="shared" si="222"/>
        <v>0.69611822005555557</v>
      </c>
      <c r="K847" s="29">
        <f t="shared" si="230"/>
        <v>2.767076205555552E-2</v>
      </c>
      <c r="L847" s="58">
        <f t="shared" si="231"/>
        <v>2.1872953055555477E-2</v>
      </c>
      <c r="M847" s="23"/>
      <c r="N847" s="40">
        <f t="shared" si="223"/>
        <v>-0.99772532768138278</v>
      </c>
      <c r="O847" s="40">
        <f t="shared" si="227"/>
        <v>-5.5629999999999997</v>
      </c>
      <c r="P847" s="44"/>
      <c r="Q847" s="40"/>
      <c r="R847" s="23"/>
    </row>
    <row r="848" spans="1:18" ht="15">
      <c r="A848" s="7">
        <v>654000</v>
      </c>
      <c r="B848" s="7">
        <f t="shared" si="224"/>
        <v>-654</v>
      </c>
      <c r="C848" s="6">
        <v>1.614649333</v>
      </c>
      <c r="E848" s="8"/>
      <c r="F848" s="25">
        <f t="shared" si="225"/>
        <v>-198.80478593241469</v>
      </c>
      <c r="G848" s="25">
        <f t="shared" si="226"/>
        <v>-198.03142345573349</v>
      </c>
      <c r="H848" s="26">
        <f t="shared" si="228"/>
        <v>0.37355823999999999</v>
      </c>
      <c r="I848" s="26">
        <f t="shared" si="229"/>
        <v>0.47184366466666666</v>
      </c>
      <c r="J848" s="29">
        <f t="shared" si="222"/>
        <v>0.63509982827777778</v>
      </c>
      <c r="K848" s="29">
        <f t="shared" si="230"/>
        <v>0.16325616361111112</v>
      </c>
      <c r="L848" s="58">
        <f t="shared" si="231"/>
        <v>0.26154158827777779</v>
      </c>
      <c r="M848" s="23"/>
      <c r="N848" s="40">
        <f t="shared" si="223"/>
        <v>-0.80763255331939943</v>
      </c>
      <c r="O848" s="40">
        <f t="shared" si="227"/>
        <v>-5.5629999999999997</v>
      </c>
      <c r="P848" s="44"/>
      <c r="Q848" s="40"/>
      <c r="R848" s="23"/>
    </row>
    <row r="849" spans="1:18" ht="15">
      <c r="A849" s="7">
        <v>653000</v>
      </c>
      <c r="B849" s="7">
        <f t="shared" si="224"/>
        <v>-653</v>
      </c>
      <c r="C849" s="6">
        <v>1.6097421329999999</v>
      </c>
      <c r="E849" s="8"/>
      <c r="F849" s="25">
        <f t="shared" si="225"/>
        <v>-197.25806097905263</v>
      </c>
      <c r="G849" s="25">
        <f t="shared" si="226"/>
        <v>-196.48469850237143</v>
      </c>
      <c r="H849" s="26">
        <f t="shared" si="228"/>
        <v>0.36772748700000002</v>
      </c>
      <c r="I849" s="26">
        <f t="shared" si="229"/>
        <v>0.35293833999999996</v>
      </c>
      <c r="J849" s="29">
        <f t="shared" si="222"/>
        <v>0.5674696460555555</v>
      </c>
      <c r="K849" s="29">
        <f t="shared" si="230"/>
        <v>0.21453130605555554</v>
      </c>
      <c r="L849" s="58">
        <f t="shared" si="231"/>
        <v>0.19974215905555548</v>
      </c>
      <c r="M849" s="23"/>
      <c r="N849" s="40">
        <f t="shared" si="223"/>
        <v>-0.23963953142323963</v>
      </c>
      <c r="O849" s="40">
        <f t="shared" si="227"/>
        <v>-5.5629999999999997</v>
      </c>
      <c r="P849" s="44"/>
      <c r="Q849" s="40"/>
      <c r="R849" s="23"/>
    </row>
    <row r="850" spans="1:18" ht="15">
      <c r="A850" s="7">
        <v>652000</v>
      </c>
      <c r="B850" s="7">
        <f t="shared" si="224"/>
        <v>-652</v>
      </c>
      <c r="C850" s="6">
        <v>1.726143867</v>
      </c>
      <c r="E850" s="8"/>
      <c r="F850" s="25">
        <f t="shared" si="225"/>
        <v>-195.71133602569057</v>
      </c>
      <c r="G850" s="25">
        <f t="shared" si="226"/>
        <v>-194.93797354900937</v>
      </c>
      <c r="H850" s="26">
        <f t="shared" si="228"/>
        <v>0.31752929299999999</v>
      </c>
      <c r="I850" s="26">
        <f t="shared" si="229"/>
        <v>0.33949098900000002</v>
      </c>
      <c r="J850" s="29">
        <f t="shared" ref="J850:J913" si="232">AVERAGE(H846:H854)</f>
        <v>0.5094724830555557</v>
      </c>
      <c r="K850" s="29">
        <f t="shared" si="230"/>
        <v>0.16998149405555568</v>
      </c>
      <c r="L850" s="58">
        <f t="shared" si="231"/>
        <v>0.19194319005555571</v>
      </c>
      <c r="M850" s="23"/>
      <c r="N850" s="40">
        <f t="shared" si="223"/>
        <v>0.44048349052257391</v>
      </c>
      <c r="O850" s="40">
        <f t="shared" si="227"/>
        <v>-5.5629999999999997</v>
      </c>
      <c r="P850" s="44"/>
      <c r="Q850" s="40"/>
      <c r="R850" s="23"/>
    </row>
    <row r="851" spans="1:18" ht="15">
      <c r="A851" s="7">
        <v>651000</v>
      </c>
      <c r="B851" s="7">
        <f t="shared" si="224"/>
        <v>-651</v>
      </c>
      <c r="C851" s="6">
        <v>1.5458803999999999</v>
      </c>
      <c r="E851" s="8"/>
      <c r="F851" s="25">
        <f t="shared" si="225"/>
        <v>-194.16461107232851</v>
      </c>
      <c r="G851" s="25">
        <f t="shared" si="226"/>
        <v>-193.39124859564731</v>
      </c>
      <c r="H851" s="26">
        <f t="shared" si="228"/>
        <v>0.333216187</v>
      </c>
      <c r="I851" s="26">
        <f t="shared" si="229"/>
        <v>0.4057823823333333</v>
      </c>
      <c r="J851" s="29">
        <f t="shared" si="232"/>
        <v>0.47624342972222222</v>
      </c>
      <c r="K851" s="29">
        <f t="shared" si="230"/>
        <v>7.046104738888892E-2</v>
      </c>
      <c r="L851" s="58">
        <f t="shared" si="231"/>
        <v>0.14302724272222223</v>
      </c>
      <c r="M851" s="23"/>
      <c r="N851" s="40">
        <f t="shared" si="223"/>
        <v>0.91449939182417761</v>
      </c>
      <c r="O851" s="40">
        <f t="shared" si="227"/>
        <v>-5.5629999999999997</v>
      </c>
      <c r="P851" s="44"/>
      <c r="Q851" s="40"/>
      <c r="R851" s="23"/>
    </row>
    <row r="852" spans="1:18" ht="15">
      <c r="A852" s="7">
        <v>650000</v>
      </c>
      <c r="B852" s="7">
        <f t="shared" si="224"/>
        <v>-650</v>
      </c>
      <c r="C852" s="6">
        <v>1.5965921329999999</v>
      </c>
      <c r="E852" s="8"/>
      <c r="F852" s="25">
        <f t="shared" si="225"/>
        <v>-192.61788611896645</v>
      </c>
      <c r="G852" s="25">
        <f t="shared" si="226"/>
        <v>-191.84452364228525</v>
      </c>
      <c r="H852" s="26">
        <f t="shared" si="228"/>
        <v>0.56660166700000003</v>
      </c>
      <c r="I852" s="26">
        <f t="shared" si="229"/>
        <v>0.44755614233333335</v>
      </c>
      <c r="J852" s="29">
        <f t="shared" si="232"/>
        <v>0.47542130966666662</v>
      </c>
      <c r="K852" s="29">
        <f t="shared" si="230"/>
        <v>2.7865167333333274E-2</v>
      </c>
      <c r="L852" s="58">
        <f t="shared" si="231"/>
        <v>-9.1180357333333406E-2</v>
      </c>
      <c r="M852" s="23"/>
      <c r="N852" s="40">
        <f t="shared" si="223"/>
        <v>0.96061086416261565</v>
      </c>
      <c r="O852" s="40">
        <f t="shared" si="227"/>
        <v>-5.5629999999999997</v>
      </c>
      <c r="P852" s="44"/>
      <c r="Q852" s="40"/>
      <c r="R852" s="23"/>
    </row>
    <row r="853" spans="1:18" ht="15">
      <c r="A853" s="7">
        <v>649000</v>
      </c>
      <c r="B853" s="7">
        <f t="shared" si="224"/>
        <v>-649</v>
      </c>
      <c r="C853" s="6">
        <v>1.3971013329999999</v>
      </c>
      <c r="E853" s="8"/>
      <c r="F853" s="25">
        <f t="shared" si="225"/>
        <v>-191.07116116560439</v>
      </c>
      <c r="G853" s="25">
        <f t="shared" si="226"/>
        <v>-190.29779868892319</v>
      </c>
      <c r="H853" s="26">
        <f t="shared" si="228"/>
        <v>0.44285057299999997</v>
      </c>
      <c r="I853" s="26">
        <f t="shared" si="229"/>
        <v>0.52047900216666665</v>
      </c>
      <c r="J853" s="29">
        <f t="shared" si="232"/>
        <v>0.50572552599999998</v>
      </c>
      <c r="K853" s="29">
        <f t="shared" si="230"/>
        <v>-1.4753476166666668E-2</v>
      </c>
      <c r="L853" s="58">
        <f t="shared" si="231"/>
        <v>6.2874953000000011E-2</v>
      </c>
      <c r="M853" s="23"/>
      <c r="N853" s="40">
        <f t="shared" si="223"/>
        <v>0.55724183715878806</v>
      </c>
      <c r="O853" s="40">
        <f t="shared" si="227"/>
        <v>-5.5629999999999997</v>
      </c>
      <c r="P853" s="44"/>
      <c r="Q853" s="40"/>
      <c r="R853" s="23"/>
    </row>
    <row r="854" spans="1:18" ht="15">
      <c r="A854" s="7">
        <v>648000</v>
      </c>
      <c r="B854" s="7">
        <f t="shared" si="224"/>
        <v>-648</v>
      </c>
      <c r="C854" s="6">
        <v>1.358702133</v>
      </c>
      <c r="E854" s="8"/>
      <c r="F854" s="25">
        <f t="shared" si="225"/>
        <v>-189.52443621224234</v>
      </c>
      <c r="G854" s="25">
        <f t="shared" si="226"/>
        <v>-188.75107373556114</v>
      </c>
      <c r="H854" s="26">
        <f t="shared" si="228"/>
        <v>0.55198476649999995</v>
      </c>
      <c r="I854" s="26">
        <f t="shared" si="229"/>
        <v>0.55110424216666665</v>
      </c>
      <c r="J854" s="29">
        <f t="shared" si="232"/>
        <v>0.54452252894444442</v>
      </c>
      <c r="K854" s="29">
        <f t="shared" si="230"/>
        <v>-6.5817132222222297E-3</v>
      </c>
      <c r="L854" s="58">
        <f t="shared" si="231"/>
        <v>-7.4622375555555287E-3</v>
      </c>
      <c r="M854" s="23"/>
      <c r="N854" s="40">
        <f t="shared" si="223"/>
        <v>-0.1068668385048251</v>
      </c>
      <c r="O854" s="40">
        <f t="shared" si="227"/>
        <v>-5.5629999999999997</v>
      </c>
      <c r="P854" s="44"/>
      <c r="Q854" s="40"/>
      <c r="R854" s="23"/>
    </row>
    <row r="855" spans="1:18" ht="15">
      <c r="A855" s="7">
        <v>647000</v>
      </c>
      <c r="B855" s="7">
        <f t="shared" si="224"/>
        <v>-647</v>
      </c>
      <c r="C855" s="6">
        <v>1.3739042669999999</v>
      </c>
      <c r="E855" s="8"/>
      <c r="F855" s="25">
        <f t="shared" si="225"/>
        <v>-187.97771125888028</v>
      </c>
      <c r="G855" s="25">
        <f t="shared" si="226"/>
        <v>-187.20434878219908</v>
      </c>
      <c r="H855" s="26">
        <f t="shared" si="228"/>
        <v>0.65847738700000003</v>
      </c>
      <c r="I855" s="26">
        <f t="shared" si="229"/>
        <v>0.62576944666666667</v>
      </c>
      <c r="J855" s="29">
        <f t="shared" si="232"/>
        <v>0.60818672605555557</v>
      </c>
      <c r="K855" s="29">
        <f t="shared" si="230"/>
        <v>-1.7582720611111102E-2</v>
      </c>
      <c r="L855" s="58">
        <f t="shared" si="231"/>
        <v>-5.0290660944444454E-2</v>
      </c>
      <c r="M855" s="23"/>
      <c r="N855" s="40">
        <f t="shared" si="223"/>
        <v>-0.72097133273940539</v>
      </c>
      <c r="O855" s="40">
        <f t="shared" si="227"/>
        <v>-5.5629999999999997</v>
      </c>
      <c r="P855" s="44"/>
      <c r="Q855" s="40"/>
      <c r="R855" s="23"/>
    </row>
    <row r="856" spans="1:18" ht="15">
      <c r="A856" s="7">
        <v>646000</v>
      </c>
      <c r="B856" s="7">
        <f t="shared" si="224"/>
        <v>-646</v>
      </c>
      <c r="C856" s="6">
        <v>1.5219154669999999</v>
      </c>
      <c r="E856" s="8"/>
      <c r="F856" s="25">
        <f t="shared" si="225"/>
        <v>-186.43098630551822</v>
      </c>
      <c r="G856" s="25">
        <f t="shared" si="226"/>
        <v>-185.65762382883702</v>
      </c>
      <c r="H856" s="26">
        <f t="shared" si="228"/>
        <v>0.66684618649999994</v>
      </c>
      <c r="I856" s="26">
        <f t="shared" si="229"/>
        <v>0.65720658683333333</v>
      </c>
      <c r="J856" s="29">
        <f t="shared" si="232"/>
        <v>0.66745509416666648</v>
      </c>
      <c r="K856" s="29">
        <f t="shared" si="230"/>
        <v>1.0248507333333157E-2</v>
      </c>
      <c r="L856" s="58">
        <f t="shared" si="231"/>
        <v>6.0890766666654716E-4</v>
      </c>
      <c r="M856" s="23"/>
      <c r="N856" s="40">
        <f t="shared" si="223"/>
        <v>-0.99772532768138611</v>
      </c>
      <c r="O856" s="40">
        <f t="shared" si="227"/>
        <v>-5.5629999999999997</v>
      </c>
      <c r="P856" s="44"/>
      <c r="Q856" s="40"/>
      <c r="R856" s="23"/>
    </row>
    <row r="857" spans="1:18" ht="15">
      <c r="A857" s="7">
        <v>645000</v>
      </c>
      <c r="B857" s="7">
        <f t="shared" si="224"/>
        <v>-645</v>
      </c>
      <c r="C857" s="6">
        <v>1.499262133</v>
      </c>
      <c r="E857" s="8"/>
      <c r="F857" s="25">
        <f t="shared" si="225"/>
        <v>-184.88426135215616</v>
      </c>
      <c r="G857" s="25">
        <f t="shared" si="226"/>
        <v>-184.11089887547496</v>
      </c>
      <c r="H857" s="26">
        <f t="shared" si="228"/>
        <v>0.64629618700000002</v>
      </c>
      <c r="I857" s="26">
        <f t="shared" si="229"/>
        <v>0.67668096233333319</v>
      </c>
      <c r="J857" s="29">
        <f t="shared" si="232"/>
        <v>0.70995721561111103</v>
      </c>
      <c r="K857" s="29">
        <f t="shared" si="230"/>
        <v>3.3276253277777834E-2</v>
      </c>
      <c r="L857" s="58">
        <f t="shared" si="231"/>
        <v>6.3661028611111004E-2</v>
      </c>
      <c r="M857" s="23"/>
      <c r="N857" s="40">
        <f t="shared" si="223"/>
        <v>-0.8076325533193619</v>
      </c>
      <c r="O857" s="40">
        <f t="shared" si="227"/>
        <v>-5.5629999999999997</v>
      </c>
      <c r="P857" s="44"/>
      <c r="Q857" s="40"/>
      <c r="R857" s="23"/>
    </row>
    <row r="858" spans="1:18" ht="15">
      <c r="A858" s="7">
        <v>644000</v>
      </c>
      <c r="B858" s="7">
        <f t="shared" si="224"/>
        <v>-644</v>
      </c>
      <c r="C858" s="6">
        <v>1.4835206670000001</v>
      </c>
      <c r="E858" s="8"/>
      <c r="F858" s="25">
        <f t="shared" si="225"/>
        <v>-183.3375363987941</v>
      </c>
      <c r="G858" s="25">
        <f t="shared" si="226"/>
        <v>-182.5641739221129</v>
      </c>
      <c r="H858" s="26">
        <f t="shared" si="228"/>
        <v>0.71690051349999995</v>
      </c>
      <c r="I858" s="26">
        <f t="shared" si="229"/>
        <v>0.75123458916666674</v>
      </c>
      <c r="J858" s="29">
        <f t="shared" si="232"/>
        <v>0.77871695716666656</v>
      </c>
      <c r="K858" s="29">
        <f t="shared" si="230"/>
        <v>2.7482367999999813E-2</v>
      </c>
      <c r="L858" s="58">
        <f t="shared" si="231"/>
        <v>6.181644366666661E-2</v>
      </c>
      <c r="M858" s="23"/>
      <c r="N858" s="40">
        <f t="shared" si="223"/>
        <v>-0.23963953142319158</v>
      </c>
      <c r="O858" s="40">
        <f t="shared" si="227"/>
        <v>-5.5629999999999997</v>
      </c>
      <c r="P858" s="44"/>
      <c r="Q858" s="40"/>
      <c r="R858" s="23"/>
    </row>
    <row r="859" spans="1:18" ht="15">
      <c r="A859" s="7">
        <v>643000</v>
      </c>
      <c r="B859" s="7">
        <f t="shared" si="224"/>
        <v>-643</v>
      </c>
      <c r="C859" s="6">
        <v>1.3786259999999999</v>
      </c>
      <c r="E859" s="8"/>
      <c r="F859" s="25">
        <f t="shared" si="225"/>
        <v>-181.79081144543204</v>
      </c>
      <c r="G859" s="25">
        <f t="shared" si="226"/>
        <v>-181.01744896875084</v>
      </c>
      <c r="H859" s="26">
        <f t="shared" si="228"/>
        <v>0.89050706700000004</v>
      </c>
      <c r="I859" s="26">
        <f t="shared" si="229"/>
        <v>0.82467969349999992</v>
      </c>
      <c r="J859" s="29">
        <f t="shared" si="232"/>
        <v>0.84712273277777783</v>
      </c>
      <c r="K859" s="29">
        <f t="shared" si="230"/>
        <v>2.244303927777791E-2</v>
      </c>
      <c r="L859" s="58">
        <f t="shared" si="231"/>
        <v>-4.3384334222222209E-2</v>
      </c>
      <c r="M859" s="23"/>
      <c r="N859" s="40">
        <f t="shared" si="223"/>
        <v>0.44048349052261837</v>
      </c>
      <c r="O859" s="40">
        <f t="shared" si="227"/>
        <v>-5.5629999999999997</v>
      </c>
      <c r="P859" s="44"/>
      <c r="Q859" s="40"/>
      <c r="R859" s="23"/>
    </row>
    <row r="860" spans="1:18" ht="15">
      <c r="A860" s="7">
        <v>642000</v>
      </c>
      <c r="B860" s="7">
        <f t="shared" si="224"/>
        <v>-642</v>
      </c>
      <c r="C860" s="6">
        <v>1.1785066930000001</v>
      </c>
      <c r="E860" s="8"/>
      <c r="F860" s="25">
        <f t="shared" si="225"/>
        <v>-180.24408649206998</v>
      </c>
      <c r="G860" s="25">
        <f t="shared" si="226"/>
        <v>-179.47072401538878</v>
      </c>
      <c r="H860" s="26">
        <f t="shared" si="228"/>
        <v>0.8666315</v>
      </c>
      <c r="I860" s="26">
        <f t="shared" si="229"/>
        <v>0.90208644233333335</v>
      </c>
      <c r="J860" s="29">
        <f t="shared" si="232"/>
        <v>0.89435130461111123</v>
      </c>
      <c r="K860" s="29">
        <f t="shared" si="230"/>
        <v>-7.7351377222221185E-3</v>
      </c>
      <c r="L860" s="58">
        <f t="shared" si="231"/>
        <v>2.7719804611111232E-2</v>
      </c>
      <c r="M860" s="23"/>
      <c r="N860" s="40">
        <f t="shared" si="223"/>
        <v>0.91449939182420348</v>
      </c>
      <c r="O860" s="40">
        <f t="shared" si="227"/>
        <v>-5.5629999999999997</v>
      </c>
      <c r="P860" s="44"/>
      <c r="Q860" s="40"/>
      <c r="R860" s="23"/>
    </row>
    <row r="861" spans="1:18" ht="15">
      <c r="A861" s="7">
        <v>641000</v>
      </c>
      <c r="B861" s="7">
        <f t="shared" si="224"/>
        <v>-641</v>
      </c>
      <c r="C861" s="6">
        <v>1.0179919470000001</v>
      </c>
      <c r="E861" s="8"/>
      <c r="F861" s="25">
        <f t="shared" si="225"/>
        <v>-178.69736153870792</v>
      </c>
      <c r="G861" s="25">
        <f t="shared" si="226"/>
        <v>-177.92399906202672</v>
      </c>
      <c r="H861" s="26">
        <f t="shared" si="228"/>
        <v>0.94912076000000001</v>
      </c>
      <c r="I861" s="26">
        <f t="shared" si="229"/>
        <v>0.9591468356666667</v>
      </c>
      <c r="J861" s="29">
        <f t="shared" si="232"/>
        <v>0.93738087944444437</v>
      </c>
      <c r="K861" s="29">
        <f t="shared" si="230"/>
        <v>-2.1765956222222327E-2</v>
      </c>
      <c r="L861" s="58">
        <f t="shared" si="231"/>
        <v>-1.1739880555555637E-2</v>
      </c>
      <c r="M861" s="23"/>
      <c r="N861" s="40">
        <f t="shared" si="223"/>
        <v>0.96061086416259789</v>
      </c>
      <c r="O861" s="40">
        <f t="shared" si="227"/>
        <v>-5.5629999999999997</v>
      </c>
      <c r="P861" s="44"/>
      <c r="Q861" s="40"/>
      <c r="R861" s="23"/>
    </row>
    <row r="862" spans="1:18" ht="15">
      <c r="A862" s="7">
        <v>640000</v>
      </c>
      <c r="B862" s="7">
        <f t="shared" si="224"/>
        <v>-640</v>
      </c>
      <c r="C862" s="6">
        <v>1.0366507069999999</v>
      </c>
      <c r="E862" s="8"/>
      <c r="F862" s="25">
        <f t="shared" si="225"/>
        <v>-177.15063658534586</v>
      </c>
      <c r="G862" s="25">
        <f t="shared" si="226"/>
        <v>-176.37727410866466</v>
      </c>
      <c r="H862" s="26">
        <f t="shared" si="228"/>
        <v>1.061688247</v>
      </c>
      <c r="I862" s="26">
        <f t="shared" si="229"/>
        <v>1.0594819179999999</v>
      </c>
      <c r="J862" s="29">
        <f t="shared" si="232"/>
        <v>1.0094425283333333</v>
      </c>
      <c r="K862" s="29">
        <f t="shared" si="230"/>
        <v>-5.0039389666666656E-2</v>
      </c>
      <c r="L862" s="58">
        <f t="shared" si="231"/>
        <v>-5.2245718666666718E-2</v>
      </c>
      <c r="M862" s="23"/>
      <c r="N862" s="40">
        <f t="shared" si="223"/>
        <v>0.55724183715873521</v>
      </c>
      <c r="O862" s="40">
        <f t="shared" si="227"/>
        <v>-5.5629999999999997</v>
      </c>
      <c r="P862" s="44"/>
      <c r="Q862" s="40"/>
      <c r="R862" s="23"/>
    </row>
    <row r="863" spans="1:18" ht="15">
      <c r="A863" s="7">
        <v>639000</v>
      </c>
      <c r="B863" s="7">
        <f t="shared" si="224"/>
        <v>-639</v>
      </c>
      <c r="C863" s="6">
        <v>1.1675579869999999</v>
      </c>
      <c r="E863" s="8"/>
      <c r="F863" s="25">
        <f t="shared" si="225"/>
        <v>-175.60391163198381</v>
      </c>
      <c r="G863" s="25">
        <f t="shared" si="226"/>
        <v>-174.83054915530261</v>
      </c>
      <c r="H863" s="26">
        <f t="shared" si="228"/>
        <v>1.167636747</v>
      </c>
      <c r="I863" s="26">
        <f t="shared" si="229"/>
        <v>1.1042865091666665</v>
      </c>
      <c r="J863" s="29">
        <f t="shared" si="232"/>
        <v>1.0909705823888889</v>
      </c>
      <c r="K863" s="29">
        <f t="shared" si="230"/>
        <v>-1.3315926777777598E-2</v>
      </c>
      <c r="L863" s="58">
        <f t="shared" si="231"/>
        <v>-7.6666164611111087E-2</v>
      </c>
      <c r="M863" s="23"/>
      <c r="N863" s="40">
        <f t="shared" si="223"/>
        <v>-0.10686683850487431</v>
      </c>
      <c r="O863" s="40">
        <f t="shared" si="227"/>
        <v>-5.5629999999999997</v>
      </c>
      <c r="P863" s="44"/>
      <c r="Q863" s="40"/>
      <c r="R863" s="23"/>
    </row>
    <row r="864" spans="1:18" ht="15">
      <c r="A864" s="7">
        <v>638000</v>
      </c>
      <c r="B864" s="7">
        <f t="shared" si="224"/>
        <v>-638</v>
      </c>
      <c r="C864" s="6">
        <v>0.97952329299999996</v>
      </c>
      <c r="E864" s="8"/>
      <c r="F864" s="25">
        <f t="shared" si="225"/>
        <v>-174.05718667862175</v>
      </c>
      <c r="G864" s="25">
        <f t="shared" si="226"/>
        <v>-173.28382420194055</v>
      </c>
      <c r="H864" s="26">
        <f t="shared" si="228"/>
        <v>1.0835345335</v>
      </c>
      <c r="I864" s="26">
        <f t="shared" si="229"/>
        <v>1.1017612134999999</v>
      </c>
      <c r="J864" s="29">
        <f t="shared" si="232"/>
        <v>1.1530958119444443</v>
      </c>
      <c r="K864" s="29">
        <f t="shared" si="230"/>
        <v>5.1334598444444435E-2</v>
      </c>
      <c r="L864" s="58">
        <f t="shared" si="231"/>
        <v>6.9561278444444374E-2</v>
      </c>
      <c r="M864" s="23"/>
      <c r="N864" s="40">
        <f t="shared" si="223"/>
        <v>-0.7209713327394397</v>
      </c>
      <c r="O864" s="40">
        <f t="shared" si="227"/>
        <v>-5.5629999999999997</v>
      </c>
      <c r="P864" s="44"/>
      <c r="Q864" s="40"/>
      <c r="R864" s="23"/>
    </row>
    <row r="865" spans="1:18" ht="15">
      <c r="A865" s="7">
        <v>637000</v>
      </c>
      <c r="B865" s="7">
        <f t="shared" si="224"/>
        <v>-637</v>
      </c>
      <c r="C865" s="6">
        <v>1.0123667199999999</v>
      </c>
      <c r="E865" s="8"/>
      <c r="F865" s="25">
        <f t="shared" si="225"/>
        <v>-172.51046172525969</v>
      </c>
      <c r="G865" s="25">
        <f t="shared" si="226"/>
        <v>-171.73709924857849</v>
      </c>
      <c r="H865" s="26">
        <f t="shared" si="228"/>
        <v>1.05411236</v>
      </c>
      <c r="I865" s="26">
        <f t="shared" si="229"/>
        <v>1.1441659735</v>
      </c>
      <c r="J865" s="29">
        <f t="shared" si="232"/>
        <v>1.1955562504444444</v>
      </c>
      <c r="K865" s="29">
        <f t="shared" si="230"/>
        <v>5.1390276944444313E-2</v>
      </c>
      <c r="L865" s="58">
        <f t="shared" si="231"/>
        <v>0.14144389044444439</v>
      </c>
      <c r="M865" s="23"/>
      <c r="N865" s="40">
        <f t="shared" si="223"/>
        <v>-0.99772532768139044</v>
      </c>
      <c r="O865" s="40">
        <f t="shared" si="227"/>
        <v>-5.5629999999999997</v>
      </c>
      <c r="P865" s="44"/>
      <c r="Q865" s="40"/>
      <c r="R865" s="23"/>
    </row>
    <row r="866" spans="1:18" ht="15">
      <c r="A866" s="7">
        <v>636000</v>
      </c>
      <c r="B866" s="7">
        <f t="shared" si="224"/>
        <v>-636</v>
      </c>
      <c r="C866" s="6">
        <v>1.0117229999999999</v>
      </c>
      <c r="E866" s="8"/>
      <c r="F866" s="25">
        <f t="shared" si="225"/>
        <v>-170.96373677189763</v>
      </c>
      <c r="G866" s="25">
        <f t="shared" si="226"/>
        <v>-170.19037429521643</v>
      </c>
      <c r="H866" s="26">
        <f t="shared" si="228"/>
        <v>1.294851027</v>
      </c>
      <c r="I866" s="26">
        <f t="shared" si="229"/>
        <v>1.2665387956666667</v>
      </c>
      <c r="J866" s="29">
        <f t="shared" si="232"/>
        <v>1.2558475734444443</v>
      </c>
      <c r="K866" s="29">
        <f t="shared" si="230"/>
        <v>-1.0691222222222407E-2</v>
      </c>
      <c r="L866" s="58">
        <f t="shared" si="231"/>
        <v>-3.9003453555555678E-2</v>
      </c>
      <c r="M866" s="23"/>
      <c r="N866" s="40">
        <f t="shared" si="223"/>
        <v>-0.8076325533193327</v>
      </c>
      <c r="O866" s="40">
        <f t="shared" si="227"/>
        <v>-5.5629999999999997</v>
      </c>
      <c r="P866" s="44"/>
      <c r="Q866" s="40"/>
      <c r="R866" s="23"/>
    </row>
    <row r="867" spans="1:18" ht="15">
      <c r="A867" s="7">
        <v>635000</v>
      </c>
      <c r="B867" s="7">
        <f t="shared" si="224"/>
        <v>-635</v>
      </c>
      <c r="C867" s="6">
        <v>0.89782849300000001</v>
      </c>
      <c r="E867" s="8"/>
      <c r="F867" s="25">
        <f t="shared" si="225"/>
        <v>-169.41701181853557</v>
      </c>
      <c r="G867" s="25">
        <f t="shared" si="226"/>
        <v>-168.64364934185437</v>
      </c>
      <c r="H867" s="26">
        <f t="shared" si="228"/>
        <v>1.450653</v>
      </c>
      <c r="I867" s="26">
        <f t="shared" si="229"/>
        <v>1.3983793866666667</v>
      </c>
      <c r="J867" s="29">
        <f t="shared" si="232"/>
        <v>1.3212397386111112</v>
      </c>
      <c r="K867" s="29">
        <f t="shared" si="230"/>
        <v>-7.713964805555551E-2</v>
      </c>
      <c r="L867" s="58">
        <f t="shared" si="231"/>
        <v>-0.12941326138888876</v>
      </c>
      <c r="M867" s="23"/>
      <c r="N867" s="40">
        <f t="shared" si="223"/>
        <v>-0.23963953142312974</v>
      </c>
      <c r="O867" s="40">
        <f t="shared" si="227"/>
        <v>-5.5629999999999997</v>
      </c>
      <c r="P867" s="44"/>
      <c r="Q867" s="40"/>
      <c r="R867" s="23"/>
    </row>
    <row r="868" spans="1:18" ht="15">
      <c r="A868" s="7">
        <v>634000</v>
      </c>
      <c r="B868" s="7">
        <f t="shared" si="224"/>
        <v>-634</v>
      </c>
      <c r="C868" s="6">
        <v>0.91062250700000003</v>
      </c>
      <c r="E868" s="8"/>
      <c r="F868" s="25">
        <f t="shared" si="225"/>
        <v>-167.87028686517351</v>
      </c>
      <c r="G868" s="25">
        <f t="shared" si="226"/>
        <v>-167.09692438849231</v>
      </c>
      <c r="H868" s="26">
        <f t="shared" si="228"/>
        <v>1.449634133</v>
      </c>
      <c r="I868" s="26">
        <f t="shared" si="229"/>
        <v>1.3830208598333333</v>
      </c>
      <c r="J868" s="29">
        <f t="shared" si="232"/>
        <v>1.3631916111666669</v>
      </c>
      <c r="K868" s="29">
        <f t="shared" si="230"/>
        <v>-1.9829248666666466E-2</v>
      </c>
      <c r="L868" s="58">
        <f t="shared" si="231"/>
        <v>-8.6442521833333119E-2</v>
      </c>
      <c r="M868" s="23"/>
      <c r="N868" s="40">
        <f t="shared" si="223"/>
        <v>0.44048349052268831</v>
      </c>
      <c r="O868" s="40">
        <f t="shared" si="227"/>
        <v>-5.5629999999999997</v>
      </c>
      <c r="P868" s="44"/>
      <c r="Q868" s="40"/>
      <c r="R868" s="23"/>
    </row>
    <row r="869" spans="1:18" ht="15">
      <c r="A869" s="7">
        <v>633000</v>
      </c>
      <c r="B869" s="7">
        <f t="shared" si="224"/>
        <v>-633</v>
      </c>
      <c r="C869" s="6">
        <v>1.005787413</v>
      </c>
      <c r="E869" s="8"/>
      <c r="F869" s="25">
        <f t="shared" si="225"/>
        <v>-166.32356191181145</v>
      </c>
      <c r="G869" s="25">
        <f t="shared" si="226"/>
        <v>-165.55019943513025</v>
      </c>
      <c r="H869" s="26">
        <f t="shared" si="228"/>
        <v>1.2487754465000001</v>
      </c>
      <c r="I869" s="26">
        <f t="shared" si="229"/>
        <v>1.3967174155000002</v>
      </c>
      <c r="J869" s="29">
        <f t="shared" si="232"/>
        <v>1.3980067592777781</v>
      </c>
      <c r="K869" s="29">
        <f t="shared" si="230"/>
        <v>1.289343777777896E-3</v>
      </c>
      <c r="L869" s="58">
        <f t="shared" si="231"/>
        <v>0.14923131277777801</v>
      </c>
      <c r="M869" s="23"/>
      <c r="N869" s="40">
        <f t="shared" si="223"/>
        <v>0.91449939182422924</v>
      </c>
      <c r="O869" s="40">
        <f t="shared" si="227"/>
        <v>-5.5629999999999997</v>
      </c>
      <c r="P869" s="44"/>
      <c r="Q869" s="40"/>
      <c r="R869" s="23"/>
    </row>
    <row r="870" spans="1:18" ht="15">
      <c r="A870" s="7">
        <v>632000</v>
      </c>
      <c r="B870" s="7">
        <f t="shared" si="224"/>
        <v>-632</v>
      </c>
      <c r="C870" s="6">
        <v>1.0739962270000001</v>
      </c>
      <c r="E870" s="8"/>
      <c r="F870" s="25">
        <f t="shared" si="225"/>
        <v>-164.77683695844939</v>
      </c>
      <c r="G870" s="25">
        <f t="shared" si="226"/>
        <v>-164.00347448176819</v>
      </c>
      <c r="H870" s="26">
        <f t="shared" si="228"/>
        <v>1.491742667</v>
      </c>
      <c r="I870" s="26">
        <f t="shared" si="229"/>
        <v>1.4635786156666668</v>
      </c>
      <c r="J870" s="29">
        <f t="shared" si="232"/>
        <v>1.4180547015</v>
      </c>
      <c r="K870" s="29">
        <f t="shared" si="230"/>
        <v>-4.552391416666679E-2</v>
      </c>
      <c r="L870" s="58">
        <f t="shared" si="231"/>
        <v>-7.3687965500000008E-2</v>
      </c>
      <c r="M870" s="23"/>
      <c r="N870" s="40">
        <f t="shared" si="223"/>
        <v>0.96061086416258024</v>
      </c>
      <c r="O870" s="40">
        <f t="shared" si="227"/>
        <v>-5.5629999999999997</v>
      </c>
      <c r="P870" s="44"/>
      <c r="Q870" s="40"/>
      <c r="R870" s="23"/>
    </row>
    <row r="871" spans="1:18" ht="15">
      <c r="A871" s="7">
        <v>631000</v>
      </c>
      <c r="B871" s="7">
        <f t="shared" si="224"/>
        <v>-631</v>
      </c>
      <c r="C871" s="6">
        <v>1.074181667</v>
      </c>
      <c r="E871" s="8"/>
      <c r="F871" s="25">
        <f t="shared" si="225"/>
        <v>-163.23011200508734</v>
      </c>
      <c r="G871" s="25">
        <f t="shared" si="226"/>
        <v>-162.45674952840614</v>
      </c>
      <c r="H871" s="26">
        <f t="shared" si="228"/>
        <v>1.6502177334999999</v>
      </c>
      <c r="I871" s="26">
        <f t="shared" si="229"/>
        <v>1.5623880001666668</v>
      </c>
      <c r="J871" s="29">
        <f t="shared" si="232"/>
        <v>1.4113336059444446</v>
      </c>
      <c r="K871" s="29">
        <f t="shared" si="230"/>
        <v>-0.15105439422222222</v>
      </c>
      <c r="L871" s="58">
        <f t="shared" si="231"/>
        <v>-0.23888412755555533</v>
      </c>
      <c r="M871" s="23"/>
      <c r="N871" s="40">
        <f t="shared" si="223"/>
        <v>0.55724183715869413</v>
      </c>
      <c r="O871" s="40">
        <f t="shared" si="227"/>
        <v>-5.5629999999999997</v>
      </c>
      <c r="P871" s="44"/>
      <c r="Q871" s="40"/>
      <c r="R871" s="23"/>
    </row>
    <row r="872" spans="1:18" ht="15">
      <c r="A872" s="7">
        <v>630000</v>
      </c>
      <c r="B872" s="7">
        <f t="shared" si="224"/>
        <v>-630</v>
      </c>
      <c r="C872" s="6">
        <v>1.129351013</v>
      </c>
      <c r="E872" s="8"/>
      <c r="F872" s="25">
        <f t="shared" si="225"/>
        <v>-161.68338705172528</v>
      </c>
      <c r="G872" s="25">
        <f t="shared" si="226"/>
        <v>-160.91002457504408</v>
      </c>
      <c r="H872" s="26">
        <f t="shared" si="228"/>
        <v>1.5452036</v>
      </c>
      <c r="I872" s="26">
        <f t="shared" si="229"/>
        <v>1.5307640666666664</v>
      </c>
      <c r="J872" s="29">
        <f t="shared" si="232"/>
        <v>1.4002428726111111</v>
      </c>
      <c r="K872" s="29">
        <f t="shared" si="230"/>
        <v>-0.13052119405555529</v>
      </c>
      <c r="L872" s="58">
        <f t="shared" si="231"/>
        <v>-0.14496072738888888</v>
      </c>
      <c r="M872" s="23"/>
      <c r="N872" s="40">
        <f t="shared" si="223"/>
        <v>-0.10686683850492353</v>
      </c>
      <c r="O872" s="40">
        <f t="shared" si="227"/>
        <v>-5.5629999999999997</v>
      </c>
      <c r="P872" s="44"/>
      <c r="Q872" s="40"/>
      <c r="R872" s="23"/>
    </row>
    <row r="873" spans="1:18" ht="15">
      <c r="A873" s="7">
        <v>629000</v>
      </c>
      <c r="B873" s="7">
        <f t="shared" si="224"/>
        <v>-629</v>
      </c>
      <c r="C873" s="6">
        <v>1.1750149729999999</v>
      </c>
      <c r="E873" s="8"/>
      <c r="F873" s="25">
        <f t="shared" si="225"/>
        <v>-160.13666209836322</v>
      </c>
      <c r="G873" s="25">
        <f t="shared" si="226"/>
        <v>-159.36329962168202</v>
      </c>
      <c r="H873" s="26">
        <f t="shared" si="228"/>
        <v>1.3968708665</v>
      </c>
      <c r="I873" s="26">
        <f t="shared" si="229"/>
        <v>1.3922061021666667</v>
      </c>
      <c r="J873" s="29">
        <f t="shared" si="232"/>
        <v>1.387803465277778</v>
      </c>
      <c r="K873" s="29">
        <f t="shared" si="230"/>
        <v>-4.4026368888887557E-3</v>
      </c>
      <c r="L873" s="58">
        <f t="shared" si="231"/>
        <v>-9.067401222222049E-3</v>
      </c>
      <c r="M873" s="23"/>
      <c r="N873" s="40">
        <f t="shared" si="223"/>
        <v>-0.72097133273948388</v>
      </c>
      <c r="O873" s="40">
        <f t="shared" si="227"/>
        <v>-5.5629999999999997</v>
      </c>
      <c r="P873" s="44"/>
      <c r="Q873" s="40"/>
      <c r="R873" s="23"/>
    </row>
    <row r="874" spans="1:18" ht="15">
      <c r="A874" s="7">
        <v>628000</v>
      </c>
      <c r="B874" s="7">
        <f t="shared" si="224"/>
        <v>-628</v>
      </c>
      <c r="C874" s="6">
        <v>1.0872761200000001</v>
      </c>
      <c r="E874" s="8"/>
      <c r="F874" s="25">
        <f t="shared" si="225"/>
        <v>-158.58993714500116</v>
      </c>
      <c r="G874" s="25">
        <f t="shared" si="226"/>
        <v>-157.81657466831996</v>
      </c>
      <c r="H874" s="26">
        <f t="shared" si="228"/>
        <v>1.2345438399999999</v>
      </c>
      <c r="I874" s="26">
        <f t="shared" si="229"/>
        <v>1.2885919578333334</v>
      </c>
      <c r="J874" s="29">
        <f t="shared" si="232"/>
        <v>1.3880909089999998</v>
      </c>
      <c r="K874" s="29">
        <f t="shared" si="230"/>
        <v>9.9498951166666405E-2</v>
      </c>
      <c r="L874" s="58">
        <f t="shared" si="231"/>
        <v>0.15354706899999981</v>
      </c>
      <c r="M874" s="23"/>
      <c r="N874" s="40">
        <f t="shared" si="223"/>
        <v>-0.99772532768139377</v>
      </c>
      <c r="O874" s="40">
        <f t="shared" si="227"/>
        <v>-5.5629999999999997</v>
      </c>
      <c r="P874" s="44"/>
      <c r="Q874" s="40"/>
      <c r="R874" s="23"/>
    </row>
    <row r="875" spans="1:18" ht="15">
      <c r="A875" s="7">
        <v>627000</v>
      </c>
      <c r="B875" s="7">
        <f t="shared" si="224"/>
        <v>-627</v>
      </c>
      <c r="C875" s="6">
        <v>1.331861907</v>
      </c>
      <c r="E875" s="8"/>
      <c r="F875" s="25">
        <f t="shared" si="225"/>
        <v>-157.0432121916391</v>
      </c>
      <c r="G875" s="25">
        <f t="shared" si="226"/>
        <v>-156.2698497149579</v>
      </c>
      <c r="H875" s="26">
        <f t="shared" si="228"/>
        <v>1.2343611669999999</v>
      </c>
      <c r="I875" s="26">
        <f t="shared" si="229"/>
        <v>1.2732471356666666</v>
      </c>
      <c r="J875" s="29">
        <f t="shared" si="232"/>
        <v>1.3474936793333332</v>
      </c>
      <c r="K875" s="29">
        <f t="shared" si="230"/>
        <v>7.4246543666666609E-2</v>
      </c>
      <c r="L875" s="58">
        <f t="shared" si="231"/>
        <v>0.11313251233333332</v>
      </c>
      <c r="M875" s="23"/>
      <c r="N875" s="40">
        <f t="shared" si="223"/>
        <v>-0.80763255331929507</v>
      </c>
      <c r="O875" s="40">
        <f t="shared" si="227"/>
        <v>-5.5629999999999997</v>
      </c>
      <c r="P875" s="44"/>
      <c r="Q875" s="40"/>
      <c r="R875" s="23"/>
    </row>
    <row r="876" spans="1:18" ht="15">
      <c r="A876" s="7">
        <v>626000</v>
      </c>
      <c r="B876" s="7">
        <f t="shared" si="224"/>
        <v>-626</v>
      </c>
      <c r="C876" s="6">
        <v>1.7068855999999999</v>
      </c>
      <c r="E876" s="8"/>
      <c r="F876" s="25">
        <f t="shared" si="225"/>
        <v>-155.49648723827704</v>
      </c>
      <c r="G876" s="25">
        <f t="shared" si="226"/>
        <v>-154.72312476159584</v>
      </c>
      <c r="H876" s="26">
        <f t="shared" si="228"/>
        <v>1.3508363999999999</v>
      </c>
      <c r="I876" s="26">
        <f t="shared" si="229"/>
        <v>1.307625678</v>
      </c>
      <c r="J876" s="29">
        <f t="shared" si="232"/>
        <v>1.2810184141666665</v>
      </c>
      <c r="K876" s="29">
        <f t="shared" si="230"/>
        <v>-2.660726383333345E-2</v>
      </c>
      <c r="L876" s="58">
        <f t="shared" si="231"/>
        <v>-6.9817985833333429E-2</v>
      </c>
      <c r="M876" s="23"/>
      <c r="N876" s="40">
        <f t="shared" si="223"/>
        <v>-0.23963953142306788</v>
      </c>
      <c r="O876" s="40">
        <f t="shared" si="227"/>
        <v>-5.5629999999999997</v>
      </c>
      <c r="P876" s="44"/>
      <c r="Q876" s="40"/>
      <c r="R876" s="23"/>
    </row>
    <row r="877" spans="1:18" ht="15">
      <c r="A877" s="7">
        <v>625000</v>
      </c>
      <c r="B877" s="7">
        <f t="shared" si="224"/>
        <v>-625</v>
      </c>
      <c r="C877" s="6">
        <v>1.4884234670000001</v>
      </c>
      <c r="E877" s="8"/>
      <c r="F877" s="25">
        <f t="shared" si="225"/>
        <v>-153.94976228491498</v>
      </c>
      <c r="G877" s="25">
        <f t="shared" si="226"/>
        <v>-153.17639980823378</v>
      </c>
      <c r="H877" s="26">
        <f t="shared" si="228"/>
        <v>1.3376794670000001</v>
      </c>
      <c r="I877" s="26">
        <f t="shared" si="229"/>
        <v>1.313292769</v>
      </c>
      <c r="J877" s="29">
        <f t="shared" si="232"/>
        <v>1.2357293905</v>
      </c>
      <c r="K877" s="29">
        <f t="shared" si="230"/>
        <v>-7.7563378500000058E-2</v>
      </c>
      <c r="L877" s="58">
        <f t="shared" si="231"/>
        <v>-0.1019500765000001</v>
      </c>
      <c r="M877" s="23"/>
      <c r="N877" s="40">
        <f t="shared" si="223"/>
        <v>0.44048349052273272</v>
      </c>
      <c r="O877" s="40">
        <f t="shared" si="227"/>
        <v>-5.5629999999999997</v>
      </c>
      <c r="P877" s="44"/>
      <c r="Q877" s="40"/>
      <c r="R877" s="23"/>
    </row>
    <row r="878" spans="1:18" ht="15">
      <c r="A878" s="7">
        <v>624000</v>
      </c>
      <c r="B878" s="7">
        <f t="shared" si="224"/>
        <v>-624</v>
      </c>
      <c r="C878" s="6">
        <v>1.2636250529999999</v>
      </c>
      <c r="E878" s="8"/>
      <c r="F878" s="25">
        <f t="shared" si="225"/>
        <v>-152.40303733155292</v>
      </c>
      <c r="G878" s="25">
        <f t="shared" si="226"/>
        <v>-151.62967485487172</v>
      </c>
      <c r="H878" s="26">
        <f t="shared" si="228"/>
        <v>1.2513624399999999</v>
      </c>
      <c r="I878" s="26">
        <f t="shared" si="229"/>
        <v>1.2384698356666666</v>
      </c>
      <c r="J878" s="29">
        <f t="shared" si="232"/>
        <v>1.2233275586666665</v>
      </c>
      <c r="K878" s="29">
        <f t="shared" si="230"/>
        <v>-1.5142277000000037E-2</v>
      </c>
      <c r="L878" s="58">
        <f t="shared" si="231"/>
        <v>-2.8034881333333317E-2</v>
      </c>
      <c r="M878" s="23"/>
      <c r="N878" s="40">
        <f t="shared" si="223"/>
        <v>0.91449939182425499</v>
      </c>
      <c r="O878" s="40">
        <f t="shared" si="227"/>
        <v>-5.5629999999999997</v>
      </c>
      <c r="P878" s="44"/>
      <c r="Q878" s="40"/>
      <c r="R878" s="23"/>
    </row>
    <row r="879" spans="1:18" ht="15">
      <c r="A879" s="7">
        <v>623000</v>
      </c>
      <c r="B879" s="7">
        <f t="shared" si="224"/>
        <v>-623</v>
      </c>
      <c r="C879" s="6">
        <v>1.28333816</v>
      </c>
      <c r="E879" s="8"/>
      <c r="F879" s="25">
        <f t="shared" si="225"/>
        <v>-150.85631237819086</v>
      </c>
      <c r="G879" s="25">
        <f t="shared" si="226"/>
        <v>-150.08294990150966</v>
      </c>
      <c r="H879" s="26">
        <f t="shared" si="228"/>
        <v>1.1263676</v>
      </c>
      <c r="I879" s="26">
        <f t="shared" si="229"/>
        <v>1.1432234623333333</v>
      </c>
      <c r="J879" s="29">
        <f t="shared" si="232"/>
        <v>1.2187376786666666</v>
      </c>
      <c r="K879" s="29">
        <f t="shared" si="230"/>
        <v>7.5514216333333328E-2</v>
      </c>
      <c r="L879" s="58">
        <f t="shared" si="231"/>
        <v>9.2370078666666577E-2</v>
      </c>
      <c r="M879" s="23"/>
      <c r="N879" s="40">
        <f t="shared" si="223"/>
        <v>0.96061086416256647</v>
      </c>
      <c r="O879" s="40">
        <f t="shared" si="227"/>
        <v>-5.5629999999999997</v>
      </c>
      <c r="P879" s="44"/>
      <c r="Q879" s="40"/>
      <c r="R879" s="23"/>
    </row>
    <row r="880" spans="1:18" ht="15">
      <c r="A880" s="7">
        <v>622000</v>
      </c>
      <c r="B880" s="7">
        <f t="shared" si="224"/>
        <v>-622</v>
      </c>
      <c r="C880" s="6">
        <v>1.339032</v>
      </c>
      <c r="E880" s="8"/>
      <c r="F880" s="25">
        <f t="shared" si="225"/>
        <v>-149.30958742482881</v>
      </c>
      <c r="G880" s="25">
        <f t="shared" si="226"/>
        <v>-148.53622494814761</v>
      </c>
      <c r="H880" s="26">
        <f t="shared" si="228"/>
        <v>1.0519403469999999</v>
      </c>
      <c r="I880" s="26">
        <f t="shared" si="229"/>
        <v>1.1053034446666665</v>
      </c>
      <c r="J880" s="29">
        <f t="shared" si="232"/>
        <v>1.218794418611111</v>
      </c>
      <c r="K880" s="29">
        <f t="shared" si="230"/>
        <v>0.11349097394444452</v>
      </c>
      <c r="L880" s="58">
        <f t="shared" si="231"/>
        <v>0.1668540716111111</v>
      </c>
      <c r="M880" s="23"/>
      <c r="N880" s="40">
        <f t="shared" si="223"/>
        <v>0.55724183715864117</v>
      </c>
      <c r="O880" s="40">
        <f t="shared" si="227"/>
        <v>-5.5629999999999997</v>
      </c>
      <c r="P880" s="44"/>
      <c r="Q880" s="40"/>
      <c r="R880" s="23"/>
    </row>
    <row r="881" spans="1:18" ht="15">
      <c r="A881" s="7">
        <v>621000</v>
      </c>
      <c r="B881" s="7">
        <f t="shared" si="224"/>
        <v>-621</v>
      </c>
      <c r="C881" s="6">
        <v>1.1288095600000001</v>
      </c>
      <c r="E881" s="8"/>
      <c r="F881" s="25">
        <f t="shared" si="225"/>
        <v>-147.76286247146675</v>
      </c>
      <c r="G881" s="25">
        <f t="shared" si="226"/>
        <v>-146.98949999478555</v>
      </c>
      <c r="H881" s="26">
        <f t="shared" si="228"/>
        <v>1.137602387</v>
      </c>
      <c r="I881" s="26">
        <f t="shared" si="229"/>
        <v>1.1582657046666667</v>
      </c>
      <c r="J881" s="29">
        <f t="shared" si="232"/>
        <v>1.2182573667222223</v>
      </c>
      <c r="K881" s="29">
        <f t="shared" si="230"/>
        <v>5.9991662055555617E-2</v>
      </c>
      <c r="L881" s="58">
        <f t="shared" si="231"/>
        <v>8.0654979722222242E-2</v>
      </c>
      <c r="M881" s="23"/>
      <c r="N881" s="40">
        <f t="shared" si="223"/>
        <v>-0.10686683850498686</v>
      </c>
      <c r="O881" s="40">
        <f t="shared" si="227"/>
        <v>-5.5629999999999997</v>
      </c>
      <c r="P881" s="44"/>
      <c r="Q881" s="40"/>
      <c r="R881" s="23"/>
    </row>
    <row r="882" spans="1:18" ht="15">
      <c r="A882" s="7">
        <v>620000</v>
      </c>
      <c r="B882" s="7">
        <f t="shared" si="224"/>
        <v>-620</v>
      </c>
      <c r="C882" s="6">
        <v>0.92048774700000002</v>
      </c>
      <c r="E882" s="8"/>
      <c r="F882" s="25">
        <f t="shared" si="225"/>
        <v>-146.21613751810469</v>
      </c>
      <c r="G882" s="25">
        <f t="shared" si="226"/>
        <v>-145.44277504142349</v>
      </c>
      <c r="H882" s="26">
        <f t="shared" si="228"/>
        <v>1.28525438</v>
      </c>
      <c r="I882" s="26">
        <f t="shared" si="229"/>
        <v>1.2053638956666666</v>
      </c>
      <c r="J882" s="29">
        <f t="shared" si="232"/>
        <v>1.2172815874444443</v>
      </c>
      <c r="K882" s="29">
        <f t="shared" si="230"/>
        <v>1.1917691777777684E-2</v>
      </c>
      <c r="L882" s="58">
        <f t="shared" si="231"/>
        <v>-6.7972792555555772E-2</v>
      </c>
      <c r="M882" s="23"/>
      <c r="N882" s="40">
        <f t="shared" si="223"/>
        <v>-0.72097133273952796</v>
      </c>
      <c r="O882" s="40">
        <f t="shared" si="227"/>
        <v>-5.5629999999999997</v>
      </c>
      <c r="P882" s="44"/>
      <c r="Q882" s="40"/>
      <c r="R882" s="23"/>
    </row>
    <row r="883" spans="1:18" ht="15">
      <c r="A883" s="7">
        <v>619000</v>
      </c>
      <c r="B883" s="7">
        <f t="shared" si="224"/>
        <v>-619</v>
      </c>
      <c r="C883" s="6">
        <v>0.97729862700000003</v>
      </c>
      <c r="E883" s="8"/>
      <c r="F883" s="25">
        <f t="shared" si="225"/>
        <v>-144.66941256474263</v>
      </c>
      <c r="G883" s="25">
        <f t="shared" si="226"/>
        <v>-143.89605008806143</v>
      </c>
      <c r="H883" s="26">
        <f t="shared" si="228"/>
        <v>1.1932349200000001</v>
      </c>
      <c r="I883" s="26">
        <f t="shared" si="229"/>
        <v>1.2377870421666668</v>
      </c>
      <c r="J883" s="29">
        <f t="shared" si="232"/>
        <v>1.2226904445</v>
      </c>
      <c r="K883" s="29">
        <f t="shared" si="230"/>
        <v>-1.5096597666666822E-2</v>
      </c>
      <c r="L883" s="58">
        <f t="shared" si="231"/>
        <v>2.9455524499999886E-2</v>
      </c>
      <c r="M883" s="23"/>
      <c r="N883" s="40">
        <f t="shared" si="223"/>
        <v>-0.99772532768139799</v>
      </c>
      <c r="O883" s="40">
        <f t="shared" si="227"/>
        <v>-5.5629999999999997</v>
      </c>
      <c r="P883" s="44"/>
      <c r="Q883" s="40"/>
      <c r="R883" s="23"/>
    </row>
    <row r="884" spans="1:18" ht="15">
      <c r="A884" s="7">
        <v>618000</v>
      </c>
      <c r="B884" s="7">
        <f t="shared" si="224"/>
        <v>-618</v>
      </c>
      <c r="C884" s="6">
        <v>0.98617321300000005</v>
      </c>
      <c r="E884" s="8"/>
      <c r="F884" s="25">
        <f t="shared" si="225"/>
        <v>-143.12268761138057</v>
      </c>
      <c r="G884" s="25">
        <f t="shared" si="226"/>
        <v>-142.34932513469937</v>
      </c>
      <c r="H884" s="26">
        <f t="shared" si="228"/>
        <v>1.2348718265</v>
      </c>
      <c r="I884" s="26">
        <f t="shared" si="229"/>
        <v>1.2580365598333334</v>
      </c>
      <c r="J884" s="29">
        <f t="shared" si="232"/>
        <v>1.2360225363888888</v>
      </c>
      <c r="K884" s="29">
        <f t="shared" si="230"/>
        <v>-2.2014023444444586E-2</v>
      </c>
      <c r="L884" s="58">
        <f t="shared" si="231"/>
        <v>1.1507098888887679E-3</v>
      </c>
      <c r="M884" s="23"/>
      <c r="N884" s="40">
        <f t="shared" si="223"/>
        <v>-0.80763255331925754</v>
      </c>
      <c r="O884" s="40">
        <f t="shared" si="227"/>
        <v>-5.5629999999999997</v>
      </c>
      <c r="P884" s="44"/>
      <c r="Q884" s="40"/>
      <c r="R884" s="23"/>
    </row>
    <row r="885" spans="1:18" ht="15">
      <c r="A885" s="7">
        <v>617000</v>
      </c>
      <c r="B885" s="7">
        <f t="shared" si="224"/>
        <v>-617</v>
      </c>
      <c r="C885" s="6">
        <v>0.84478019999999998</v>
      </c>
      <c r="E885" s="8"/>
      <c r="F885" s="25">
        <f t="shared" si="225"/>
        <v>-141.57596265801851</v>
      </c>
      <c r="G885" s="25">
        <f t="shared" si="226"/>
        <v>-140.80260018133731</v>
      </c>
      <c r="H885" s="26">
        <f t="shared" si="228"/>
        <v>1.3460029330000001</v>
      </c>
      <c r="I885" s="26">
        <f t="shared" si="229"/>
        <v>1.3032574043333334</v>
      </c>
      <c r="J885" s="29">
        <f t="shared" si="232"/>
        <v>1.2511073126666667</v>
      </c>
      <c r="K885" s="29">
        <f t="shared" si="230"/>
        <v>-5.215009166666662E-2</v>
      </c>
      <c r="L885" s="58">
        <f t="shared" si="231"/>
        <v>-9.4895620333333319E-2</v>
      </c>
      <c r="M885" s="23"/>
      <c r="N885" s="40">
        <f t="shared" si="223"/>
        <v>-0.23963953142301983</v>
      </c>
      <c r="O885" s="40">
        <f t="shared" si="227"/>
        <v>-5.5629999999999997</v>
      </c>
      <c r="P885" s="44"/>
      <c r="Q885" s="40"/>
      <c r="R885" s="23"/>
    </row>
    <row r="886" spans="1:18" ht="15">
      <c r="A886" s="7">
        <v>616000</v>
      </c>
      <c r="B886" s="7">
        <f t="shared" si="224"/>
        <v>-616</v>
      </c>
      <c r="C886" s="6">
        <v>0.73143219999999998</v>
      </c>
      <c r="E886" s="8"/>
      <c r="F886" s="25">
        <f t="shared" si="225"/>
        <v>-140.02923770465645</v>
      </c>
      <c r="G886" s="25">
        <f t="shared" si="226"/>
        <v>-139.25587522797525</v>
      </c>
      <c r="H886" s="26">
        <f t="shared" si="228"/>
        <v>1.3288974535</v>
      </c>
      <c r="I886" s="26">
        <f t="shared" si="229"/>
        <v>1.3249808466666666</v>
      </c>
      <c r="J886" s="29">
        <f t="shared" si="232"/>
        <v>1.2236748118888887</v>
      </c>
      <c r="K886" s="29">
        <f t="shared" si="230"/>
        <v>-0.10130603477777789</v>
      </c>
      <c r="L886" s="58">
        <f t="shared" si="231"/>
        <v>-0.10522264161111128</v>
      </c>
      <c r="M886" s="23"/>
      <c r="N886" s="40">
        <f t="shared" si="223"/>
        <v>0.4404834905227899</v>
      </c>
      <c r="O886" s="40">
        <f t="shared" si="227"/>
        <v>-5.5629999999999997</v>
      </c>
      <c r="P886" s="44"/>
      <c r="Q886" s="40"/>
      <c r="R886" s="23"/>
    </row>
    <row r="887" spans="1:18" ht="15">
      <c r="A887" s="7">
        <v>615000</v>
      </c>
      <c r="B887" s="7">
        <f t="shared" si="224"/>
        <v>-615</v>
      </c>
      <c r="C887" s="6">
        <v>0.67767235999999997</v>
      </c>
      <c r="E887" s="8"/>
      <c r="F887" s="25">
        <f t="shared" si="225"/>
        <v>-138.48251275129439</v>
      </c>
      <c r="G887" s="25">
        <f t="shared" si="226"/>
        <v>-137.70915027461319</v>
      </c>
      <c r="H887" s="26">
        <f t="shared" si="228"/>
        <v>1.3000421535</v>
      </c>
      <c r="I887" s="26">
        <f t="shared" si="229"/>
        <v>1.2917653446666666</v>
      </c>
      <c r="J887" s="29">
        <f t="shared" si="232"/>
        <v>1.1823918355555554</v>
      </c>
      <c r="K887" s="29">
        <f t="shared" si="230"/>
        <v>-0.10937350911111121</v>
      </c>
      <c r="L887" s="58">
        <f t="shared" si="231"/>
        <v>-0.11765031794444458</v>
      </c>
      <c r="M887" s="23"/>
      <c r="N887" s="40">
        <f t="shared" si="223"/>
        <v>0.91449939182427498</v>
      </c>
      <c r="O887" s="40">
        <f t="shared" si="227"/>
        <v>-5.5629999999999997</v>
      </c>
      <c r="P887" s="44"/>
      <c r="Q887" s="40"/>
      <c r="R887" s="23"/>
    </row>
    <row r="888" spans="1:18" ht="15">
      <c r="A888" s="7">
        <v>614000</v>
      </c>
      <c r="B888" s="7">
        <f t="shared" si="224"/>
        <v>-614</v>
      </c>
      <c r="C888" s="6">
        <v>0.68589836000000004</v>
      </c>
      <c r="E888" s="8"/>
      <c r="F888" s="25">
        <f t="shared" si="225"/>
        <v>-136.93578779793233</v>
      </c>
      <c r="G888" s="25">
        <f t="shared" si="226"/>
        <v>-136.16242532125113</v>
      </c>
      <c r="H888" s="26">
        <f t="shared" si="228"/>
        <v>1.246356427</v>
      </c>
      <c r="I888" s="26">
        <f t="shared" si="229"/>
        <v>1.2447006380000001</v>
      </c>
      <c r="J888" s="29">
        <f t="shared" si="232"/>
        <v>1.1647542236666666</v>
      </c>
      <c r="K888" s="29">
        <f t="shared" si="230"/>
        <v>-7.9946414333333493E-2</v>
      </c>
      <c r="L888" s="58">
        <f t="shared" si="231"/>
        <v>-8.1602203333333456E-2</v>
      </c>
      <c r="M888" s="23"/>
      <c r="N888" s="40">
        <f t="shared" si="223"/>
        <v>0.9606108641625507</v>
      </c>
      <c r="O888" s="40">
        <f t="shared" si="227"/>
        <v>-5.5629999999999997</v>
      </c>
      <c r="P888" s="44"/>
      <c r="Q888" s="40"/>
      <c r="R888" s="23"/>
    </row>
    <row r="889" spans="1:18" ht="15">
      <c r="A889" s="7">
        <v>613000</v>
      </c>
      <c r="B889" s="7">
        <f t="shared" si="224"/>
        <v>-613</v>
      </c>
      <c r="C889" s="6">
        <v>0.68946129300000003</v>
      </c>
      <c r="E889" s="8"/>
      <c r="F889" s="25">
        <f t="shared" si="225"/>
        <v>-135.38906284457028</v>
      </c>
      <c r="G889" s="25">
        <f t="shared" si="226"/>
        <v>-134.61570036788908</v>
      </c>
      <c r="H889" s="26">
        <f t="shared" si="228"/>
        <v>1.1877033335</v>
      </c>
      <c r="I889" s="26">
        <f t="shared" si="229"/>
        <v>1.1082565468333334</v>
      </c>
      <c r="J889" s="29">
        <f t="shared" si="232"/>
        <v>1.1340687103333333</v>
      </c>
      <c r="K889" s="29">
        <f t="shared" si="230"/>
        <v>2.5812163499999929E-2</v>
      </c>
      <c r="L889" s="58">
        <f t="shared" si="231"/>
        <v>-5.3634623166666673E-2</v>
      </c>
      <c r="M889" s="23"/>
      <c r="N889" s="40">
        <f t="shared" si="223"/>
        <v>0.5572418371586001</v>
      </c>
      <c r="O889" s="40">
        <f t="shared" si="227"/>
        <v>-5.5629999999999997</v>
      </c>
      <c r="P889" s="44"/>
      <c r="Q889" s="40"/>
      <c r="R889" s="23"/>
    </row>
    <row r="890" spans="1:18" ht="15">
      <c r="A890" s="7">
        <v>612000</v>
      </c>
      <c r="B890" s="7">
        <f t="shared" si="224"/>
        <v>-612</v>
      </c>
      <c r="C890" s="6">
        <v>0.75576726699999996</v>
      </c>
      <c r="E890" s="8"/>
      <c r="F890" s="25">
        <f t="shared" si="225"/>
        <v>-133.84233789120822</v>
      </c>
      <c r="G890" s="25">
        <f t="shared" si="226"/>
        <v>-133.06897541452702</v>
      </c>
      <c r="H890" s="26">
        <f t="shared" si="228"/>
        <v>0.89070987999999995</v>
      </c>
      <c r="I890" s="26">
        <f t="shared" si="229"/>
        <v>0.99737360216666671</v>
      </c>
      <c r="J890" s="29">
        <f t="shared" si="232"/>
        <v>1.0649000125555554</v>
      </c>
      <c r="K890" s="29">
        <f t="shared" si="230"/>
        <v>6.7526410388888736E-2</v>
      </c>
      <c r="L890" s="58">
        <f t="shared" si="231"/>
        <v>0.17419013255555549</v>
      </c>
      <c r="M890" s="23"/>
      <c r="N890" s="40">
        <f t="shared" si="223"/>
        <v>-0.1068668385050502</v>
      </c>
      <c r="O890" s="40">
        <f t="shared" si="227"/>
        <v>-5.5629999999999997</v>
      </c>
      <c r="P890" s="44"/>
      <c r="Q890" s="40"/>
      <c r="R890" s="23"/>
    </row>
    <row r="891" spans="1:18" ht="15">
      <c r="A891" s="7">
        <v>611000</v>
      </c>
      <c r="B891" s="7">
        <f t="shared" si="224"/>
        <v>-611</v>
      </c>
      <c r="C891" s="6">
        <v>0.79748737300000005</v>
      </c>
      <c r="E891" s="8"/>
      <c r="F891" s="25">
        <f t="shared" si="225"/>
        <v>-132.29561293784616</v>
      </c>
      <c r="G891" s="25">
        <f t="shared" si="226"/>
        <v>-131.52225046116496</v>
      </c>
      <c r="H891" s="26">
        <f t="shared" si="228"/>
        <v>0.91370759300000004</v>
      </c>
      <c r="I891" s="26">
        <f t="shared" si="229"/>
        <v>0.94630462866666676</v>
      </c>
      <c r="J891" s="29">
        <f t="shared" si="232"/>
        <v>1.002917925888889</v>
      </c>
      <c r="K891" s="29">
        <f t="shared" si="230"/>
        <v>5.6613297222222192E-2</v>
      </c>
      <c r="L891" s="58">
        <f t="shared" si="231"/>
        <v>8.921033288888891E-2</v>
      </c>
      <c r="M891" s="23"/>
      <c r="N891" s="40">
        <f t="shared" si="223"/>
        <v>-0.72097133273956726</v>
      </c>
      <c r="O891" s="40">
        <f t="shared" si="227"/>
        <v>-5.5629999999999997</v>
      </c>
      <c r="P891" s="44"/>
      <c r="Q891" s="40"/>
      <c r="R891" s="23"/>
    </row>
    <row r="892" spans="1:18" ht="15">
      <c r="A892" s="7">
        <v>610000</v>
      </c>
      <c r="B892" s="7">
        <f t="shared" si="224"/>
        <v>-610</v>
      </c>
      <c r="C892" s="6">
        <v>0.88170158700000001</v>
      </c>
      <c r="E892" s="8"/>
      <c r="F892" s="25">
        <f t="shared" si="225"/>
        <v>-130.7488879844841</v>
      </c>
      <c r="G892" s="25">
        <f t="shared" si="226"/>
        <v>-129.9755255078029</v>
      </c>
      <c r="H892" s="26">
        <f t="shared" si="228"/>
        <v>1.0344964130000001</v>
      </c>
      <c r="I892" s="26">
        <f t="shared" si="229"/>
        <v>0.96896873750000001</v>
      </c>
      <c r="J892" s="29">
        <f t="shared" si="232"/>
        <v>0.94350786738888892</v>
      </c>
      <c r="K892" s="29">
        <f t="shared" si="230"/>
        <v>-2.5460870111111089E-2</v>
      </c>
      <c r="L892" s="58">
        <f t="shared" si="231"/>
        <v>-9.0988545611111138E-2</v>
      </c>
      <c r="M892" s="23"/>
      <c r="N892" s="40">
        <f t="shared" si="223"/>
        <v>-0.99772532768140187</v>
      </c>
      <c r="O892" s="40">
        <f t="shared" si="227"/>
        <v>-5.5629999999999997</v>
      </c>
      <c r="P892" s="44"/>
      <c r="Q892" s="40"/>
      <c r="R892" s="23"/>
    </row>
    <row r="893" spans="1:18" ht="15">
      <c r="A893" s="7">
        <v>609000</v>
      </c>
      <c r="B893" s="7">
        <f t="shared" si="224"/>
        <v>-609</v>
      </c>
      <c r="C893" s="6">
        <v>0.934651067</v>
      </c>
      <c r="E893" s="8"/>
      <c r="F893" s="25">
        <f t="shared" si="225"/>
        <v>-129.20216303112204</v>
      </c>
      <c r="G893" s="25">
        <f t="shared" si="226"/>
        <v>-128.42880055444084</v>
      </c>
      <c r="H893" s="26">
        <f t="shared" si="228"/>
        <v>0.95870220650000004</v>
      </c>
      <c r="I893" s="26">
        <f t="shared" si="229"/>
        <v>0.90556109083333336</v>
      </c>
      <c r="J893" s="29">
        <f t="shared" si="232"/>
        <v>0.87496995249999998</v>
      </c>
      <c r="K893" s="29">
        <f t="shared" si="230"/>
        <v>-3.0591138333333379E-2</v>
      </c>
      <c r="L893" s="58">
        <f t="shared" si="231"/>
        <v>-8.3732254000000061E-2</v>
      </c>
      <c r="M893" s="23"/>
      <c r="N893" s="40">
        <f t="shared" si="223"/>
        <v>-0.80763255331922834</v>
      </c>
      <c r="O893" s="40">
        <f t="shared" si="227"/>
        <v>-5.5629999999999997</v>
      </c>
      <c r="P893" s="44"/>
      <c r="Q893" s="40"/>
      <c r="R893" s="23"/>
    </row>
    <row r="894" spans="1:18" ht="15">
      <c r="A894" s="7">
        <v>608000</v>
      </c>
      <c r="B894" s="7">
        <f t="shared" si="224"/>
        <v>-608</v>
      </c>
      <c r="C894" s="6">
        <v>1.0335544800000001</v>
      </c>
      <c r="E894" s="8"/>
      <c r="F894" s="25">
        <f t="shared" si="225"/>
        <v>-127.65543807776</v>
      </c>
      <c r="G894" s="25">
        <f t="shared" si="226"/>
        <v>-126.8820756010788</v>
      </c>
      <c r="H894" s="26">
        <f t="shared" si="228"/>
        <v>0.72348465299999998</v>
      </c>
      <c r="I894" s="26">
        <f t="shared" si="229"/>
        <v>0.81774851100000001</v>
      </c>
      <c r="J894" s="29">
        <f t="shared" si="232"/>
        <v>0.79786867616666657</v>
      </c>
      <c r="K894" s="29">
        <f t="shared" si="230"/>
        <v>-1.9879834833333443E-2</v>
      </c>
      <c r="L894" s="58">
        <f t="shared" si="231"/>
        <v>7.4384023166666591E-2</v>
      </c>
      <c r="M894" s="23"/>
      <c r="N894" s="40">
        <f t="shared" si="223"/>
        <v>-0.23963953142297179</v>
      </c>
      <c r="O894" s="40">
        <f t="shared" si="227"/>
        <v>-5.5629999999999997</v>
      </c>
      <c r="P894" s="44"/>
      <c r="Q894" s="40"/>
      <c r="R894" s="23"/>
    </row>
    <row r="895" spans="1:18" ht="15">
      <c r="A895" s="7">
        <v>607000</v>
      </c>
      <c r="B895" s="7">
        <f t="shared" si="224"/>
        <v>-607</v>
      </c>
      <c r="C895" s="6">
        <v>1.0649600400000001</v>
      </c>
      <c r="E895" s="8"/>
      <c r="F895" s="25">
        <f t="shared" si="225"/>
        <v>-126.10871312439795</v>
      </c>
      <c r="G895" s="25">
        <f t="shared" si="226"/>
        <v>-125.33535064771675</v>
      </c>
      <c r="H895" s="26">
        <f t="shared" si="228"/>
        <v>0.77105867350000001</v>
      </c>
      <c r="I895" s="26">
        <f t="shared" si="229"/>
        <v>0.75329831783333334</v>
      </c>
      <c r="J895" s="29">
        <f t="shared" si="232"/>
        <v>0.76382343472222225</v>
      </c>
      <c r="K895" s="29">
        <f t="shared" si="230"/>
        <v>1.0525116888888908E-2</v>
      </c>
      <c r="L895" s="58">
        <f t="shared" si="231"/>
        <v>-7.2352387777777638E-3</v>
      </c>
      <c r="M895" s="23"/>
      <c r="N895" s="40">
        <f t="shared" si="223"/>
        <v>0.4404834905228216</v>
      </c>
      <c r="O895" s="40">
        <f t="shared" si="227"/>
        <v>-5.5629999999999997</v>
      </c>
      <c r="P895" s="44"/>
      <c r="Q895" s="40"/>
      <c r="R895" s="23"/>
    </row>
    <row r="896" spans="1:18" ht="15">
      <c r="A896" s="7">
        <v>606000</v>
      </c>
      <c r="B896" s="7">
        <f t="shared" si="224"/>
        <v>-606</v>
      </c>
      <c r="C896" s="6">
        <v>1.25122336</v>
      </c>
      <c r="E896" s="8"/>
      <c r="F896" s="25">
        <f t="shared" si="225"/>
        <v>-124.56198817103591</v>
      </c>
      <c r="G896" s="25">
        <f t="shared" si="226"/>
        <v>-123.78862569435471</v>
      </c>
      <c r="H896" s="26">
        <f t="shared" si="228"/>
        <v>0.76535162700000003</v>
      </c>
      <c r="I896" s="26">
        <f t="shared" si="229"/>
        <v>0.72197516449999999</v>
      </c>
      <c r="J896" s="29">
        <f t="shared" si="232"/>
        <v>0.74668345405555558</v>
      </c>
      <c r="K896" s="29">
        <f t="shared" si="230"/>
        <v>2.4708289555555596E-2</v>
      </c>
      <c r="L896" s="58">
        <f t="shared" si="231"/>
        <v>-1.866817294444445E-2</v>
      </c>
      <c r="M896" s="23"/>
      <c r="N896" s="40">
        <f t="shared" si="223"/>
        <v>0.9144993918242893</v>
      </c>
      <c r="O896" s="40">
        <f t="shared" si="227"/>
        <v>-5.5629999999999997</v>
      </c>
      <c r="P896" s="44"/>
      <c r="Q896" s="40"/>
      <c r="R896" s="23"/>
    </row>
    <row r="897" spans="1:18" ht="15">
      <c r="A897" s="7">
        <v>605000</v>
      </c>
      <c r="B897" s="7">
        <f t="shared" si="224"/>
        <v>-605</v>
      </c>
      <c r="C897" s="6">
        <v>1.5449169330000001</v>
      </c>
      <c r="E897" s="8"/>
      <c r="F897" s="25">
        <f t="shared" si="225"/>
        <v>-123.01526321767386</v>
      </c>
      <c r="G897" s="25">
        <f t="shared" si="226"/>
        <v>-122.24190074099266</v>
      </c>
      <c r="H897" s="26">
        <f t="shared" si="228"/>
        <v>0.62951519300000003</v>
      </c>
      <c r="I897" s="26">
        <f t="shared" si="229"/>
        <v>0.62955288883333338</v>
      </c>
      <c r="J897" s="29">
        <f t="shared" si="232"/>
        <v>0.71706245116666667</v>
      </c>
      <c r="K897" s="29">
        <f t="shared" si="230"/>
        <v>8.7509562333333291E-2</v>
      </c>
      <c r="L897" s="58">
        <f t="shared" si="231"/>
        <v>8.7547258166666642E-2</v>
      </c>
      <c r="M897" s="23"/>
      <c r="N897" s="40">
        <f t="shared" si="223"/>
        <v>0.96061086416254093</v>
      </c>
      <c r="O897" s="40">
        <f t="shared" si="227"/>
        <v>-5.5629999999999997</v>
      </c>
      <c r="P897" s="44"/>
      <c r="Q897" s="40"/>
      <c r="R897" s="23"/>
    </row>
    <row r="898" spans="1:18" ht="15">
      <c r="A898" s="7">
        <v>604000</v>
      </c>
      <c r="B898" s="7">
        <f t="shared" si="224"/>
        <v>-604</v>
      </c>
      <c r="C898" s="6">
        <v>1.5366157330000001</v>
      </c>
      <c r="E898" s="8"/>
      <c r="F898" s="25">
        <f t="shared" si="225"/>
        <v>-121.46853826431182</v>
      </c>
      <c r="G898" s="25">
        <f t="shared" si="226"/>
        <v>-120.69517578763062</v>
      </c>
      <c r="H898" s="26">
        <f t="shared" si="228"/>
        <v>0.49379184649999996</v>
      </c>
      <c r="I898" s="26">
        <f t="shared" si="229"/>
        <v>0.56920324883333329</v>
      </c>
      <c r="J898" s="29">
        <f t="shared" si="232"/>
        <v>0.69395389416666675</v>
      </c>
      <c r="K898" s="29">
        <f t="shared" si="230"/>
        <v>0.12475064533333347</v>
      </c>
      <c r="L898" s="58">
        <f t="shared" si="231"/>
        <v>0.20016204766666679</v>
      </c>
      <c r="M898" s="23"/>
      <c r="N898" s="40">
        <f t="shared" ref="N898:N961" si="233" xml:space="preserve"> SIN((2*PI()*(G898+O898)/13.9205245802584) + 2.989911921)</f>
        <v>0.55724183715858255</v>
      </c>
      <c r="O898" s="40">
        <f t="shared" si="227"/>
        <v>-5.5629999999999997</v>
      </c>
      <c r="P898" s="44"/>
      <c r="Q898" s="40"/>
      <c r="R898" s="23"/>
    </row>
    <row r="899" spans="1:18" ht="15">
      <c r="A899" s="7">
        <v>603000</v>
      </c>
      <c r="B899" s="7">
        <f t="shared" ref="B899:B962" si="234">-A899/1000</f>
        <v>-603</v>
      </c>
      <c r="C899" s="6">
        <v>1.3358425330000001</v>
      </c>
      <c r="E899" s="8"/>
      <c r="F899" s="25">
        <f t="shared" si="225"/>
        <v>-119.92181331094977</v>
      </c>
      <c r="G899" s="25">
        <f t="shared" si="226"/>
        <v>-119.14845083426857</v>
      </c>
      <c r="H899" s="26">
        <f t="shared" si="228"/>
        <v>0.58430270699999998</v>
      </c>
      <c r="I899" s="26">
        <f t="shared" si="229"/>
        <v>0.61251410683333329</v>
      </c>
      <c r="J899" s="29">
        <f t="shared" si="232"/>
        <v>0.68050435638888895</v>
      </c>
      <c r="K899" s="29">
        <f t="shared" si="230"/>
        <v>6.799024955555566E-2</v>
      </c>
      <c r="L899" s="58">
        <f t="shared" si="231"/>
        <v>9.6201649388888977E-2</v>
      </c>
      <c r="M899" s="23"/>
      <c r="N899" s="40">
        <f t="shared" si="233"/>
        <v>-0.10686683850505702</v>
      </c>
      <c r="O899" s="40">
        <f t="shared" si="227"/>
        <v>-5.5629999999999997</v>
      </c>
      <c r="P899" s="44"/>
      <c r="Q899" s="40"/>
      <c r="R899" s="23"/>
    </row>
    <row r="900" spans="1:18" ht="15">
      <c r="A900" s="7">
        <v>602000</v>
      </c>
      <c r="B900" s="7">
        <f t="shared" si="234"/>
        <v>-602</v>
      </c>
      <c r="C900" s="6">
        <v>1.2244519730000001</v>
      </c>
      <c r="E900" s="8"/>
      <c r="F900" s="25">
        <f t="shared" ref="F900:F963" si="235">F899 + 1.54672495336205</f>
        <v>-118.37508835758773</v>
      </c>
      <c r="G900" s="25">
        <f t="shared" ref="G900:G963" si="236">G899 + 1.54672495336205</f>
        <v>-117.60172588090653</v>
      </c>
      <c r="H900" s="26">
        <f t="shared" si="228"/>
        <v>0.75944776699999994</v>
      </c>
      <c r="I900" s="26">
        <f t="shared" si="229"/>
        <v>0.70388595366666662</v>
      </c>
      <c r="J900" s="29">
        <f t="shared" si="232"/>
        <v>0.6748949993333333</v>
      </c>
      <c r="K900" s="29">
        <f t="shared" si="230"/>
        <v>-2.8990954333333319E-2</v>
      </c>
      <c r="L900" s="58">
        <f t="shared" si="231"/>
        <v>-8.4552767666666639E-2</v>
      </c>
      <c r="M900" s="23"/>
      <c r="N900" s="40">
        <f t="shared" si="233"/>
        <v>-0.72097133273957192</v>
      </c>
      <c r="O900" s="40">
        <f t="shared" ref="O900:O963" si="237">O899</f>
        <v>-5.5629999999999997</v>
      </c>
      <c r="P900" s="44"/>
      <c r="Q900" s="40"/>
      <c r="R900" s="23"/>
    </row>
    <row r="901" spans="1:18" ht="15">
      <c r="A901" s="7">
        <v>601000</v>
      </c>
      <c r="B901" s="7">
        <f t="shared" si="234"/>
        <v>-601</v>
      </c>
      <c r="C901" s="6">
        <v>1.1318292130000001</v>
      </c>
      <c r="E901" s="8"/>
      <c r="F901" s="25">
        <f t="shared" si="235"/>
        <v>-116.82836340422568</v>
      </c>
      <c r="G901" s="25">
        <f t="shared" si="236"/>
        <v>-116.05500092754448</v>
      </c>
      <c r="H901" s="26">
        <f t="shared" si="228"/>
        <v>0.76790738700000005</v>
      </c>
      <c r="I901" s="26">
        <f t="shared" si="229"/>
        <v>0.75936011583333329</v>
      </c>
      <c r="J901" s="29">
        <f t="shared" si="232"/>
        <v>0.66580921855555553</v>
      </c>
      <c r="K901" s="29">
        <f t="shared" si="230"/>
        <v>-9.3550897277777767E-2</v>
      </c>
      <c r="L901" s="58">
        <f t="shared" si="231"/>
        <v>-0.10209816844444453</v>
      </c>
      <c r="M901" s="23"/>
      <c r="N901" s="40">
        <f t="shared" si="233"/>
        <v>-0.99772532768140187</v>
      </c>
      <c r="O901" s="40">
        <f t="shared" si="237"/>
        <v>-5.5629999999999997</v>
      </c>
      <c r="P901" s="44"/>
      <c r="Q901" s="40"/>
      <c r="R901" s="23"/>
    </row>
    <row r="902" spans="1:18" ht="15">
      <c r="A902" s="7">
        <v>600000</v>
      </c>
      <c r="B902" s="7">
        <f t="shared" si="234"/>
        <v>-600</v>
      </c>
      <c r="C902" s="6">
        <v>1.04398744</v>
      </c>
      <c r="E902" s="8"/>
      <c r="F902" s="25">
        <f t="shared" si="235"/>
        <v>-115.28163845086364</v>
      </c>
      <c r="G902" s="25">
        <f t="shared" si="236"/>
        <v>-114.50827597418244</v>
      </c>
      <c r="H902" s="26">
        <f t="shared" ref="H902:H965" si="238">AVERAGEIFS(VADM,KyrBP,"&gt;"&amp;F902,KyrBP,"&lt;="&amp;F903)</f>
        <v>0.7507251935</v>
      </c>
      <c r="I902" s="26">
        <f t="shared" si="229"/>
        <v>0.70702379783333347</v>
      </c>
      <c r="J902" s="29">
        <f t="shared" si="232"/>
        <v>0.67556160455555547</v>
      </c>
      <c r="K902" s="29">
        <f t="shared" si="230"/>
        <v>-3.1462193277777994E-2</v>
      </c>
      <c r="L902" s="58">
        <f t="shared" si="231"/>
        <v>-7.5163588944444526E-2</v>
      </c>
      <c r="M902" s="23"/>
      <c r="N902" s="40">
        <f t="shared" si="233"/>
        <v>-0.80763255331922856</v>
      </c>
      <c r="O902" s="40">
        <f t="shared" si="237"/>
        <v>-5.5629999999999997</v>
      </c>
      <c r="P902" s="44"/>
      <c r="Q902" s="40"/>
      <c r="R902" s="23"/>
    </row>
    <row r="903" spans="1:18" ht="15">
      <c r="A903" s="7">
        <v>599000</v>
      </c>
      <c r="B903" s="7">
        <f t="shared" si="234"/>
        <v>-599</v>
      </c>
      <c r="C903" s="6">
        <v>0.98325974699999996</v>
      </c>
      <c r="E903" s="8"/>
      <c r="F903" s="25">
        <f t="shared" si="235"/>
        <v>-113.73491349750159</v>
      </c>
      <c r="G903" s="25">
        <f t="shared" si="236"/>
        <v>-112.96155102082039</v>
      </c>
      <c r="H903" s="26">
        <f t="shared" si="238"/>
        <v>0.60243881300000002</v>
      </c>
      <c r="I903" s="26">
        <f t="shared" si="229"/>
        <v>0.69124615550000001</v>
      </c>
      <c r="J903" s="29">
        <f t="shared" si="232"/>
        <v>0.71174668383333328</v>
      </c>
      <c r="K903" s="29">
        <f t="shared" si="230"/>
        <v>2.0500528333333268E-2</v>
      </c>
      <c r="L903" s="58">
        <f t="shared" si="231"/>
        <v>0.10930787083333326</v>
      </c>
      <c r="M903" s="23"/>
      <c r="N903" s="40">
        <f t="shared" si="233"/>
        <v>-0.23963953142297204</v>
      </c>
      <c r="O903" s="40">
        <f t="shared" si="237"/>
        <v>-5.5629999999999997</v>
      </c>
      <c r="P903" s="44"/>
      <c r="Q903" s="40"/>
      <c r="R903" s="23"/>
    </row>
    <row r="904" spans="1:18" ht="15">
      <c r="A904" s="7">
        <v>598000</v>
      </c>
      <c r="B904" s="7">
        <f t="shared" si="234"/>
        <v>-598</v>
      </c>
      <c r="C904" s="6">
        <v>0.93783206699999999</v>
      </c>
      <c r="E904" s="8"/>
      <c r="F904" s="25">
        <f t="shared" si="235"/>
        <v>-112.18818854413955</v>
      </c>
      <c r="G904" s="25">
        <f t="shared" si="236"/>
        <v>-111.41482606745835</v>
      </c>
      <c r="H904" s="26">
        <f t="shared" si="238"/>
        <v>0.72057445999999992</v>
      </c>
      <c r="I904" s="26">
        <f t="shared" ref="I904:I967" si="239">AVERAGE(H903:H905)</f>
        <v>0.66886429099999989</v>
      </c>
      <c r="J904" s="29">
        <f t="shared" si="232"/>
        <v>0.72555233266666663</v>
      </c>
      <c r="K904" s="29">
        <f t="shared" si="230"/>
        <v>5.6688041666666744E-2</v>
      </c>
      <c r="L904" s="58">
        <f t="shared" si="231"/>
        <v>4.9778726666667161E-3</v>
      </c>
      <c r="M904" s="23"/>
      <c r="N904" s="40">
        <f t="shared" si="233"/>
        <v>0.44048349052282137</v>
      </c>
      <c r="O904" s="40">
        <f t="shared" si="237"/>
        <v>-5.5629999999999997</v>
      </c>
      <c r="P904" s="44"/>
      <c r="Q904" s="40"/>
      <c r="R904" s="23"/>
    </row>
    <row r="905" spans="1:18" ht="15">
      <c r="A905" s="7">
        <v>597000</v>
      </c>
      <c r="B905" s="7">
        <f t="shared" si="234"/>
        <v>-597</v>
      </c>
      <c r="C905" s="6">
        <v>0.92232741299999998</v>
      </c>
      <c r="E905" s="8"/>
      <c r="F905" s="25">
        <f t="shared" si="235"/>
        <v>-110.64146359077751</v>
      </c>
      <c r="G905" s="25">
        <f t="shared" si="236"/>
        <v>-109.86810111409631</v>
      </c>
      <c r="H905" s="26">
        <f t="shared" si="238"/>
        <v>0.68357959999999995</v>
      </c>
      <c r="I905" s="26">
        <f t="shared" si="239"/>
        <v>0.70714690899999988</v>
      </c>
      <c r="J905" s="29">
        <f t="shared" si="232"/>
        <v>0.71957750599999992</v>
      </c>
      <c r="K905" s="29">
        <f t="shared" si="230"/>
        <v>1.2430597000000043E-2</v>
      </c>
      <c r="L905" s="58">
        <f t="shared" si="231"/>
        <v>3.5997905999999968E-2</v>
      </c>
      <c r="M905" s="23"/>
      <c r="N905" s="40">
        <f t="shared" si="233"/>
        <v>0.91449939182428919</v>
      </c>
      <c r="O905" s="40">
        <f t="shared" si="237"/>
        <v>-5.5629999999999997</v>
      </c>
      <c r="P905" s="44"/>
      <c r="Q905" s="40"/>
      <c r="R905" s="23"/>
    </row>
    <row r="906" spans="1:18" ht="15">
      <c r="A906" s="7">
        <v>596000</v>
      </c>
      <c r="B906" s="7">
        <f t="shared" si="234"/>
        <v>-596</v>
      </c>
      <c r="C906" s="6">
        <v>0.77181555999999996</v>
      </c>
      <c r="E906" s="8"/>
      <c r="F906" s="25">
        <f t="shared" si="235"/>
        <v>-109.09473863741546</v>
      </c>
      <c r="G906" s="25">
        <f t="shared" si="236"/>
        <v>-108.32137616073426</v>
      </c>
      <c r="H906" s="26">
        <f t="shared" si="238"/>
        <v>0.71728666699999999</v>
      </c>
      <c r="I906" s="26">
        <f t="shared" si="239"/>
        <v>0.74010794233333332</v>
      </c>
      <c r="J906" s="29">
        <f t="shared" si="232"/>
        <v>0.71434316377777773</v>
      </c>
      <c r="K906" s="29">
        <f t="shared" si="230"/>
        <v>-2.576477855555559E-2</v>
      </c>
      <c r="L906" s="58">
        <f t="shared" si="231"/>
        <v>-2.9435032222222546E-3</v>
      </c>
      <c r="M906" s="23"/>
      <c r="N906" s="40">
        <f t="shared" si="233"/>
        <v>0.96061086416254104</v>
      </c>
      <c r="O906" s="40">
        <f t="shared" si="237"/>
        <v>-5.5629999999999997</v>
      </c>
      <c r="P906" s="44"/>
      <c r="Q906" s="40"/>
      <c r="R906" s="23"/>
    </row>
    <row r="907" spans="1:18" ht="15">
      <c r="A907" s="7">
        <v>595000</v>
      </c>
      <c r="B907" s="7">
        <f t="shared" si="234"/>
        <v>-595</v>
      </c>
      <c r="C907" s="6">
        <v>0.78512459999999995</v>
      </c>
      <c r="E907" s="8"/>
      <c r="F907" s="25">
        <f t="shared" si="235"/>
        <v>-107.54801368405342</v>
      </c>
      <c r="G907" s="25">
        <f t="shared" si="236"/>
        <v>-106.77465120737222</v>
      </c>
      <c r="H907" s="26">
        <f t="shared" si="238"/>
        <v>0.81945756000000003</v>
      </c>
      <c r="I907" s="26">
        <f t="shared" si="239"/>
        <v>0.74843259116666661</v>
      </c>
      <c r="J907" s="29">
        <f t="shared" si="232"/>
        <v>0.69075497933333319</v>
      </c>
      <c r="K907" s="29">
        <f t="shared" ref="K907:K970" si="240">J907-I907</f>
        <v>-5.767761183333342E-2</v>
      </c>
      <c r="L907" s="58">
        <f t="shared" ref="L907:L970" si="241">J907-H907</f>
        <v>-0.12870258066666684</v>
      </c>
      <c r="M907" s="23"/>
      <c r="N907" s="40">
        <f t="shared" si="233"/>
        <v>0.55724183715858278</v>
      </c>
      <c r="O907" s="40">
        <f t="shared" si="237"/>
        <v>-5.5629999999999997</v>
      </c>
      <c r="P907" s="44"/>
      <c r="Q907" s="40"/>
      <c r="R907" s="23"/>
    </row>
    <row r="908" spans="1:18" ht="15">
      <c r="A908" s="7">
        <v>594000</v>
      </c>
      <c r="B908" s="7">
        <f t="shared" si="234"/>
        <v>-594</v>
      </c>
      <c r="C908" s="6">
        <v>0.66369765300000005</v>
      </c>
      <c r="E908" s="8"/>
      <c r="F908" s="25">
        <f t="shared" si="235"/>
        <v>-106.00128873069137</v>
      </c>
      <c r="G908" s="25">
        <f t="shared" si="236"/>
        <v>-105.22792625401017</v>
      </c>
      <c r="H908" s="26">
        <f t="shared" si="238"/>
        <v>0.70855354650000002</v>
      </c>
      <c r="I908" s="26">
        <f t="shared" si="239"/>
        <v>0.74456181116666675</v>
      </c>
      <c r="J908" s="29">
        <f t="shared" si="232"/>
        <v>0.67696525788888873</v>
      </c>
      <c r="K908" s="29">
        <f t="shared" si="240"/>
        <v>-6.7596553277778026E-2</v>
      </c>
      <c r="L908" s="58">
        <f t="shared" si="241"/>
        <v>-3.1588288611111293E-2</v>
      </c>
      <c r="M908" s="23"/>
      <c r="N908" s="40">
        <f t="shared" si="233"/>
        <v>-0.10686683850506384</v>
      </c>
      <c r="O908" s="40">
        <f t="shared" si="237"/>
        <v>-5.5629999999999997</v>
      </c>
      <c r="P908" s="44"/>
      <c r="Q908" s="40"/>
      <c r="R908" s="23"/>
    </row>
    <row r="909" spans="1:18" ht="15">
      <c r="A909" s="7">
        <v>593000</v>
      </c>
      <c r="B909" s="7">
        <f t="shared" si="234"/>
        <v>-593</v>
      </c>
      <c r="C909" s="6">
        <v>0.47809856000000001</v>
      </c>
      <c r="E909" s="8"/>
      <c r="F909" s="25">
        <f t="shared" si="235"/>
        <v>-104.45456377732933</v>
      </c>
      <c r="G909" s="25">
        <f t="shared" si="236"/>
        <v>-103.68120130064813</v>
      </c>
      <c r="H909" s="26">
        <f t="shared" si="238"/>
        <v>0.70567432699999999</v>
      </c>
      <c r="I909" s="26">
        <f t="shared" si="239"/>
        <v>0.71167539350000009</v>
      </c>
      <c r="J909" s="29">
        <f t="shared" si="232"/>
        <v>0.66375345494444438</v>
      </c>
      <c r="K909" s="29">
        <f t="shared" si="240"/>
        <v>-4.792193855555571E-2</v>
      </c>
      <c r="L909" s="58">
        <f t="shared" si="241"/>
        <v>-4.1920872055555614E-2</v>
      </c>
      <c r="M909" s="23"/>
      <c r="N909" s="40">
        <f t="shared" si="233"/>
        <v>-0.72097133273956682</v>
      </c>
      <c r="O909" s="40">
        <f t="shared" si="237"/>
        <v>-5.5629999999999997</v>
      </c>
      <c r="P909" s="44"/>
      <c r="Q909" s="40"/>
      <c r="R909" s="23"/>
    </row>
    <row r="910" spans="1:18" ht="15">
      <c r="A910" s="7">
        <v>592000</v>
      </c>
      <c r="B910" s="7">
        <f t="shared" si="234"/>
        <v>-592</v>
      </c>
      <c r="C910" s="6">
        <v>0.61913206700000001</v>
      </c>
      <c r="E910" s="8"/>
      <c r="F910" s="25">
        <f t="shared" si="235"/>
        <v>-102.90783882396728</v>
      </c>
      <c r="G910" s="25">
        <f t="shared" si="236"/>
        <v>-102.13447634728608</v>
      </c>
      <c r="H910" s="26">
        <f t="shared" si="238"/>
        <v>0.72079830700000003</v>
      </c>
      <c r="I910" s="26">
        <f t="shared" si="239"/>
        <v>0.6549680558333334</v>
      </c>
      <c r="J910" s="29">
        <f t="shared" si="232"/>
        <v>0.67213766383333329</v>
      </c>
      <c r="K910" s="29">
        <f t="shared" si="240"/>
        <v>1.7169607999999892E-2</v>
      </c>
      <c r="L910" s="58">
        <f t="shared" si="241"/>
        <v>-4.8660643166666739E-2</v>
      </c>
      <c r="M910" s="23"/>
      <c r="N910" s="40">
        <f t="shared" si="233"/>
        <v>-0.99772532768140232</v>
      </c>
      <c r="O910" s="40">
        <f t="shared" si="237"/>
        <v>-5.5629999999999997</v>
      </c>
      <c r="P910" s="44"/>
      <c r="Q910" s="40"/>
      <c r="R910" s="23"/>
    </row>
    <row r="911" spans="1:18" ht="15">
      <c r="A911" s="7">
        <v>591000</v>
      </c>
      <c r="B911" s="7">
        <f t="shared" si="234"/>
        <v>-591</v>
      </c>
      <c r="C911" s="6">
        <v>0.65004227999999997</v>
      </c>
      <c r="E911" s="8"/>
      <c r="F911" s="25">
        <f t="shared" si="235"/>
        <v>-101.36111387060524</v>
      </c>
      <c r="G911" s="25">
        <f t="shared" si="236"/>
        <v>-100.58775139392404</v>
      </c>
      <c r="H911" s="26">
        <f t="shared" si="238"/>
        <v>0.53843153350000006</v>
      </c>
      <c r="I911" s="26">
        <f t="shared" si="239"/>
        <v>0.5791870535000001</v>
      </c>
      <c r="J911" s="29">
        <f t="shared" si="232"/>
        <v>0.69329608672222232</v>
      </c>
      <c r="K911" s="29">
        <f t="shared" si="240"/>
        <v>0.11410903322222221</v>
      </c>
      <c r="L911" s="58">
        <f t="shared" si="241"/>
        <v>0.15486455322222226</v>
      </c>
      <c r="M911" s="23"/>
      <c r="N911" s="40">
        <f t="shared" si="233"/>
        <v>-0.80763255331922867</v>
      </c>
      <c r="O911" s="40">
        <f t="shared" si="237"/>
        <v>-5.5629999999999997</v>
      </c>
      <c r="P911" s="44"/>
      <c r="Q911" s="40"/>
      <c r="R911" s="23"/>
    </row>
    <row r="912" spans="1:18" ht="15">
      <c r="A912" s="7">
        <v>590000</v>
      </c>
      <c r="B912" s="7">
        <f t="shared" si="234"/>
        <v>-590</v>
      </c>
      <c r="C912" s="6">
        <v>0.40743850700000001</v>
      </c>
      <c r="E912" s="8"/>
      <c r="F912" s="25">
        <f t="shared" si="235"/>
        <v>-99.814388917243193</v>
      </c>
      <c r="G912" s="25">
        <f t="shared" si="236"/>
        <v>-99.041026440561993</v>
      </c>
      <c r="H912" s="26">
        <f t="shared" si="238"/>
        <v>0.47833132</v>
      </c>
      <c r="I912" s="26">
        <f t="shared" si="239"/>
        <v>0.53947702899999994</v>
      </c>
      <c r="J912" s="29">
        <f t="shared" si="232"/>
        <v>0.72636349261111122</v>
      </c>
      <c r="K912" s="29">
        <f t="shared" si="240"/>
        <v>0.18688646361111128</v>
      </c>
      <c r="L912" s="58">
        <f t="shared" si="241"/>
        <v>0.24803217261111121</v>
      </c>
      <c r="M912" s="23"/>
      <c r="N912" s="40">
        <f t="shared" si="233"/>
        <v>-0.23963953142296537</v>
      </c>
      <c r="O912" s="40">
        <f t="shared" si="237"/>
        <v>-5.5629999999999997</v>
      </c>
      <c r="P912" s="44"/>
      <c r="Q912" s="40"/>
      <c r="R912" s="23"/>
    </row>
    <row r="913" spans="1:18" ht="15">
      <c r="A913" s="7">
        <v>589000</v>
      </c>
      <c r="B913" s="7">
        <f t="shared" si="234"/>
        <v>-589</v>
      </c>
      <c r="C913" s="6">
        <v>0.46671562700000002</v>
      </c>
      <c r="E913" s="8"/>
      <c r="F913" s="25">
        <f t="shared" si="235"/>
        <v>-98.267663963881148</v>
      </c>
      <c r="G913" s="25">
        <f t="shared" si="236"/>
        <v>-97.494301487199948</v>
      </c>
      <c r="H913" s="26">
        <f t="shared" si="238"/>
        <v>0.60166823349999998</v>
      </c>
      <c r="I913" s="26">
        <f t="shared" si="239"/>
        <v>0.61301234449999997</v>
      </c>
      <c r="J913" s="29">
        <f t="shared" si="232"/>
        <v>0.78214125044444449</v>
      </c>
      <c r="K913" s="29">
        <f t="shared" si="240"/>
        <v>0.16912890594444452</v>
      </c>
      <c r="L913" s="58">
        <f t="shared" si="241"/>
        <v>0.18047301694444451</v>
      </c>
      <c r="M913" s="23"/>
      <c r="N913" s="40">
        <f t="shared" si="233"/>
        <v>0.44048349052282115</v>
      </c>
      <c r="O913" s="40">
        <f t="shared" si="237"/>
        <v>-5.5629999999999997</v>
      </c>
      <c r="P913" s="44"/>
      <c r="Q913" s="40"/>
      <c r="R913" s="23"/>
    </row>
    <row r="914" spans="1:18" ht="15">
      <c r="A914" s="7">
        <v>588000</v>
      </c>
      <c r="B914" s="7">
        <f t="shared" si="234"/>
        <v>-588</v>
      </c>
      <c r="C914" s="6">
        <v>0.57076233300000001</v>
      </c>
      <c r="E914" s="8"/>
      <c r="F914" s="25">
        <f t="shared" si="235"/>
        <v>-96.720939010519103</v>
      </c>
      <c r="G914" s="25">
        <f t="shared" si="236"/>
        <v>-95.947576533837903</v>
      </c>
      <c r="H914" s="26">
        <f t="shared" si="238"/>
        <v>0.75903748000000004</v>
      </c>
      <c r="I914" s="26">
        <f t="shared" si="239"/>
        <v>0.75613939549999998</v>
      </c>
      <c r="J914" s="29">
        <f t="shared" ref="J914:J972" si="242">AVERAGE(H910:H918)</f>
        <v>0.81516881266666674</v>
      </c>
      <c r="K914" s="29">
        <f t="shared" si="240"/>
        <v>5.9029417166666764E-2</v>
      </c>
      <c r="L914" s="58">
        <f t="shared" si="241"/>
        <v>5.61313326666667E-2</v>
      </c>
      <c r="M914" s="23"/>
      <c r="N914" s="40">
        <f t="shared" si="233"/>
        <v>0.91449939182429196</v>
      </c>
      <c r="O914" s="40">
        <f t="shared" si="237"/>
        <v>-5.5629999999999997</v>
      </c>
      <c r="P914" s="44"/>
      <c r="Q914" s="40"/>
      <c r="R914" s="23"/>
    </row>
    <row r="915" spans="1:18" ht="15">
      <c r="A915" s="7">
        <v>587000</v>
      </c>
      <c r="B915" s="7">
        <f t="shared" si="234"/>
        <v>-587</v>
      </c>
      <c r="C915" s="6">
        <v>0.68224317300000004</v>
      </c>
      <c r="E915" s="8"/>
      <c r="F915" s="25">
        <f t="shared" si="235"/>
        <v>-95.174214057157059</v>
      </c>
      <c r="G915" s="25">
        <f t="shared" si="236"/>
        <v>-94.400851580475859</v>
      </c>
      <c r="H915" s="26">
        <f t="shared" si="238"/>
        <v>0.90771247300000002</v>
      </c>
      <c r="I915" s="26">
        <f t="shared" si="239"/>
        <v>0.92793805533333329</v>
      </c>
      <c r="J915" s="29">
        <f t="shared" si="242"/>
        <v>0.85320971044444449</v>
      </c>
      <c r="K915" s="29">
        <f t="shared" si="240"/>
        <v>-7.4728344888888798E-2</v>
      </c>
      <c r="L915" s="58">
        <f t="shared" si="241"/>
        <v>-5.4502762555555528E-2</v>
      </c>
      <c r="M915" s="23"/>
      <c r="N915" s="40">
        <f t="shared" si="233"/>
        <v>0.96061086416254304</v>
      </c>
      <c r="O915" s="40">
        <f t="shared" si="237"/>
        <v>-5.5629999999999997</v>
      </c>
      <c r="P915" s="44"/>
      <c r="Q915" s="40"/>
      <c r="R915" s="23"/>
    </row>
    <row r="916" spans="1:18" ht="15">
      <c r="A916" s="7">
        <v>586000</v>
      </c>
      <c r="B916" s="7">
        <f t="shared" si="234"/>
        <v>-586</v>
      </c>
      <c r="C916" s="6">
        <v>0.77420752000000004</v>
      </c>
      <c r="E916" s="8"/>
      <c r="F916" s="25">
        <f t="shared" si="235"/>
        <v>-93.627489103795014</v>
      </c>
      <c r="G916" s="25">
        <f t="shared" si="236"/>
        <v>-92.854126627113814</v>
      </c>
      <c r="H916" s="26">
        <f t="shared" si="238"/>
        <v>1.1170642129999999</v>
      </c>
      <c r="I916" s="26">
        <f t="shared" si="239"/>
        <v>1.078443351</v>
      </c>
      <c r="J916" s="29">
        <f t="shared" si="242"/>
        <v>0.9180005148888889</v>
      </c>
      <c r="K916" s="29">
        <f t="shared" si="240"/>
        <v>-0.1604428361111111</v>
      </c>
      <c r="L916" s="58">
        <f t="shared" si="241"/>
        <v>-0.19906369811111102</v>
      </c>
      <c r="M916" s="23"/>
      <c r="N916" s="40">
        <f t="shared" si="233"/>
        <v>0.557241837158583</v>
      </c>
      <c r="O916" s="40">
        <f t="shared" si="237"/>
        <v>-5.5629999999999997</v>
      </c>
      <c r="P916" s="44"/>
      <c r="Q916" s="40"/>
      <c r="R916" s="23"/>
    </row>
    <row r="917" spans="1:18" ht="15">
      <c r="A917" s="7">
        <v>585000</v>
      </c>
      <c r="B917" s="7">
        <f t="shared" si="234"/>
        <v>-585</v>
      </c>
      <c r="C917" s="6">
        <v>0.76313651999999998</v>
      </c>
      <c r="E917" s="8"/>
      <c r="F917" s="25">
        <f t="shared" si="235"/>
        <v>-92.080764150432969</v>
      </c>
      <c r="G917" s="25">
        <f t="shared" si="236"/>
        <v>-91.30740167375177</v>
      </c>
      <c r="H917" s="26">
        <f t="shared" si="238"/>
        <v>1.2105533670000002</v>
      </c>
      <c r="I917" s="26">
        <f t="shared" si="239"/>
        <v>1.1101799889999999</v>
      </c>
      <c r="J917" s="29">
        <f t="shared" si="242"/>
        <v>0.99297665411111113</v>
      </c>
      <c r="K917" s="29">
        <f t="shared" si="240"/>
        <v>-0.11720333488888879</v>
      </c>
      <c r="L917" s="58">
        <f t="shared" si="241"/>
        <v>-0.21757671288888902</v>
      </c>
      <c r="M917" s="23"/>
      <c r="N917" s="40">
        <f t="shared" si="233"/>
        <v>-0.10686683850506359</v>
      </c>
      <c r="O917" s="40">
        <f t="shared" si="237"/>
        <v>-5.5629999999999997</v>
      </c>
      <c r="P917" s="44"/>
      <c r="Q917" s="40"/>
      <c r="R917" s="23"/>
    </row>
    <row r="918" spans="1:18" ht="15">
      <c r="A918" s="7">
        <v>584000</v>
      </c>
      <c r="B918" s="7">
        <f t="shared" si="234"/>
        <v>-584</v>
      </c>
      <c r="C918" s="6">
        <v>0.82285866699999999</v>
      </c>
      <c r="E918" s="8"/>
      <c r="F918" s="25">
        <f t="shared" si="235"/>
        <v>-90.534039197070925</v>
      </c>
      <c r="G918" s="25">
        <f t="shared" si="236"/>
        <v>-89.760676720389725</v>
      </c>
      <c r="H918" s="26">
        <f t="shared" si="238"/>
        <v>1.0029223869999999</v>
      </c>
      <c r="I918" s="26">
        <f t="shared" si="239"/>
        <v>1.0922140469999999</v>
      </c>
      <c r="J918" s="29">
        <f t="shared" si="242"/>
        <v>1.0509566044444445</v>
      </c>
      <c r="K918" s="29">
        <f t="shared" si="240"/>
        <v>-4.1257442555555413E-2</v>
      </c>
      <c r="L918" s="58">
        <f t="shared" si="241"/>
        <v>4.8034217444444582E-2</v>
      </c>
      <c r="M918" s="23"/>
      <c r="N918" s="40">
        <f t="shared" si="233"/>
        <v>-0.72097133273956671</v>
      </c>
      <c r="O918" s="40">
        <f t="shared" si="237"/>
        <v>-5.5629999999999997</v>
      </c>
      <c r="P918" s="44"/>
      <c r="Q918" s="40"/>
      <c r="R918" s="23"/>
    </row>
    <row r="919" spans="1:18" ht="15">
      <c r="A919" s="7">
        <v>583000</v>
      </c>
      <c r="B919" s="7">
        <f t="shared" si="234"/>
        <v>-583</v>
      </c>
      <c r="C919" s="6">
        <v>0.86022998699999997</v>
      </c>
      <c r="E919" s="8"/>
      <c r="F919" s="25">
        <f t="shared" si="235"/>
        <v>-88.98731424370888</v>
      </c>
      <c r="G919" s="25">
        <f t="shared" si="236"/>
        <v>-88.21395176702768</v>
      </c>
      <c r="H919" s="26">
        <f t="shared" si="238"/>
        <v>1.0631663870000001</v>
      </c>
      <c r="I919" s="26">
        <f t="shared" si="239"/>
        <v>1.0625458491666666</v>
      </c>
      <c r="J919" s="29">
        <f t="shared" si="242"/>
        <v>1.0913860563333335</v>
      </c>
      <c r="K919" s="29">
        <f t="shared" si="240"/>
        <v>2.8840207166666909E-2</v>
      </c>
      <c r="L919" s="58">
        <f t="shared" si="241"/>
        <v>2.8219669333333419E-2</v>
      </c>
      <c r="M919" s="23"/>
      <c r="N919" s="40">
        <f t="shared" si="233"/>
        <v>-0.99772532768140232</v>
      </c>
      <c r="O919" s="40">
        <f t="shared" si="237"/>
        <v>-5.5629999999999997</v>
      </c>
      <c r="P919" s="44"/>
      <c r="Q919" s="40"/>
      <c r="R919" s="23"/>
    </row>
    <row r="920" spans="1:18" ht="15">
      <c r="A920" s="7">
        <v>582000</v>
      </c>
      <c r="B920" s="7">
        <f t="shared" si="234"/>
        <v>-582</v>
      </c>
      <c r="C920" s="6">
        <v>0.94191365299999996</v>
      </c>
      <c r="E920" s="8"/>
      <c r="F920" s="25">
        <f t="shared" si="235"/>
        <v>-87.440589290346836</v>
      </c>
      <c r="G920" s="25">
        <f t="shared" si="236"/>
        <v>-86.667226813665636</v>
      </c>
      <c r="H920" s="26">
        <f t="shared" si="238"/>
        <v>1.1215487735</v>
      </c>
      <c r="I920" s="26">
        <f t="shared" si="239"/>
        <v>1.1126105778333333</v>
      </c>
      <c r="J920" s="29">
        <f t="shared" si="242"/>
        <v>1.1223910111666668</v>
      </c>
      <c r="K920" s="29">
        <f t="shared" si="240"/>
        <v>9.7804333333335602E-3</v>
      </c>
      <c r="L920" s="58">
        <f t="shared" si="241"/>
        <v>8.4223766666680078E-4</v>
      </c>
      <c r="M920" s="23"/>
      <c r="N920" s="40">
        <f t="shared" si="233"/>
        <v>-0.80763255331922879</v>
      </c>
      <c r="O920" s="40">
        <f t="shared" si="237"/>
        <v>-5.5629999999999997</v>
      </c>
      <c r="P920" s="44"/>
      <c r="Q920" s="40"/>
      <c r="R920" s="23"/>
    </row>
    <row r="921" spans="1:18" ht="15">
      <c r="A921" s="7">
        <v>581000</v>
      </c>
      <c r="B921" s="7">
        <f t="shared" si="234"/>
        <v>-581</v>
      </c>
      <c r="C921" s="6">
        <v>0.98403297300000003</v>
      </c>
      <c r="E921" s="8"/>
      <c r="F921" s="25">
        <f t="shared" si="235"/>
        <v>-85.893864336984791</v>
      </c>
      <c r="G921" s="25">
        <f t="shared" si="236"/>
        <v>-85.120501860303591</v>
      </c>
      <c r="H921" s="26">
        <f t="shared" si="238"/>
        <v>1.1531165729999999</v>
      </c>
      <c r="I921" s="26">
        <f t="shared" si="239"/>
        <v>1.132717711</v>
      </c>
      <c r="J921" s="29">
        <f t="shared" si="242"/>
        <v>1.1198503089444445</v>
      </c>
      <c r="K921" s="29">
        <f t="shared" si="240"/>
        <v>-1.2867402055555477E-2</v>
      </c>
      <c r="L921" s="58">
        <f t="shared" si="241"/>
        <v>-3.3266264055555439E-2</v>
      </c>
      <c r="M921" s="23"/>
      <c r="N921" s="40">
        <f t="shared" si="233"/>
        <v>-0.23963953142297251</v>
      </c>
      <c r="O921" s="40">
        <f t="shared" si="237"/>
        <v>-5.5629999999999997</v>
      </c>
      <c r="P921" s="44"/>
      <c r="Q921" s="40"/>
      <c r="R921" s="23"/>
    </row>
    <row r="922" spans="1:18" ht="15">
      <c r="A922" s="7">
        <v>580000</v>
      </c>
      <c r="B922" s="7">
        <f t="shared" si="234"/>
        <v>-580</v>
      </c>
      <c r="C922" s="6">
        <v>1.0585248270000001</v>
      </c>
      <c r="E922" s="8"/>
      <c r="F922" s="25">
        <f t="shared" si="235"/>
        <v>-84.347139383622746</v>
      </c>
      <c r="G922" s="25">
        <f t="shared" si="236"/>
        <v>-83.573776906941546</v>
      </c>
      <c r="H922" s="26">
        <f t="shared" si="238"/>
        <v>1.1234877865000001</v>
      </c>
      <c r="I922" s="26">
        <f t="shared" si="239"/>
        <v>1.1331689688333333</v>
      </c>
      <c r="J922" s="29">
        <f t="shared" si="242"/>
        <v>1.0822803385555555</v>
      </c>
      <c r="K922" s="29">
        <f t="shared" si="240"/>
        <v>-5.0888630277777791E-2</v>
      </c>
      <c r="L922" s="58">
        <f t="shared" si="241"/>
        <v>-4.1207447944444642E-2</v>
      </c>
      <c r="M922" s="23"/>
      <c r="N922" s="40">
        <f t="shared" si="233"/>
        <v>0.44048349052282093</v>
      </c>
      <c r="O922" s="40">
        <f t="shared" si="237"/>
        <v>-5.5629999999999997</v>
      </c>
      <c r="P922" s="44"/>
      <c r="Q922" s="40"/>
      <c r="R922" s="23"/>
    </row>
    <row r="923" spans="1:18" ht="15">
      <c r="A923" s="7">
        <v>579000</v>
      </c>
      <c r="B923" s="7">
        <f t="shared" si="234"/>
        <v>-579</v>
      </c>
      <c r="C923" s="6">
        <v>1.165739627</v>
      </c>
      <c r="E923" s="8"/>
      <c r="F923" s="25">
        <f t="shared" si="235"/>
        <v>-82.800414430260702</v>
      </c>
      <c r="G923" s="25">
        <f t="shared" si="236"/>
        <v>-82.027051953579502</v>
      </c>
      <c r="H923" s="26">
        <f t="shared" si="238"/>
        <v>1.122902547</v>
      </c>
      <c r="I923" s="26">
        <f t="shared" si="239"/>
        <v>1.1443824666666667</v>
      </c>
      <c r="J923" s="29">
        <f t="shared" si="242"/>
        <v>1.0859886525555555</v>
      </c>
      <c r="K923" s="29">
        <f t="shared" si="240"/>
        <v>-5.8393814111111109E-2</v>
      </c>
      <c r="L923" s="58">
        <f t="shared" si="241"/>
        <v>-3.6913894444444484E-2</v>
      </c>
      <c r="M923" s="23"/>
      <c r="N923" s="40">
        <f t="shared" si="233"/>
        <v>0.91449939182429185</v>
      </c>
      <c r="O923" s="40">
        <f t="shared" si="237"/>
        <v>-5.5629999999999997</v>
      </c>
      <c r="P923" s="44"/>
      <c r="Q923" s="40"/>
      <c r="R923" s="23"/>
    </row>
    <row r="924" spans="1:18" ht="15">
      <c r="A924" s="7">
        <v>578000</v>
      </c>
      <c r="B924" s="7">
        <f t="shared" si="234"/>
        <v>-578</v>
      </c>
      <c r="C924" s="6">
        <v>1.1586719599999999</v>
      </c>
      <c r="E924" s="8"/>
      <c r="F924" s="25">
        <f t="shared" si="235"/>
        <v>-81.253689476898657</v>
      </c>
      <c r="G924" s="25">
        <f t="shared" si="236"/>
        <v>-80.480327000217457</v>
      </c>
      <c r="H924" s="26">
        <f t="shared" si="238"/>
        <v>1.1867570665</v>
      </c>
      <c r="I924" s="26">
        <f t="shared" si="239"/>
        <v>1.1346191688333334</v>
      </c>
      <c r="J924" s="29">
        <f t="shared" si="242"/>
        <v>1.082225822888889</v>
      </c>
      <c r="K924" s="29">
        <f t="shared" si="240"/>
        <v>-5.2393345944444336E-2</v>
      </c>
      <c r="L924" s="58">
        <f t="shared" si="241"/>
        <v>-0.10453124361111099</v>
      </c>
      <c r="M924" s="23"/>
      <c r="N924" s="40">
        <f t="shared" si="233"/>
        <v>0.96061086416254315</v>
      </c>
      <c r="O924" s="40">
        <f t="shared" si="237"/>
        <v>-5.5629999999999997</v>
      </c>
      <c r="P924" s="44"/>
      <c r="Q924" s="40"/>
      <c r="R924" s="23"/>
    </row>
    <row r="925" spans="1:18" ht="15">
      <c r="A925" s="7">
        <v>577000</v>
      </c>
      <c r="B925" s="7">
        <f t="shared" si="234"/>
        <v>-577</v>
      </c>
      <c r="C925" s="6">
        <v>1.2468086</v>
      </c>
      <c r="E925" s="8"/>
      <c r="F925" s="25">
        <f t="shared" si="235"/>
        <v>-79.706964523536612</v>
      </c>
      <c r="G925" s="25">
        <f t="shared" si="236"/>
        <v>-78.933602046855412</v>
      </c>
      <c r="H925" s="26">
        <f t="shared" si="238"/>
        <v>1.094197893</v>
      </c>
      <c r="I925" s="26">
        <f t="shared" si="239"/>
        <v>1.0511261976666666</v>
      </c>
      <c r="J925" s="29">
        <f t="shared" si="242"/>
        <v>1.0813521036111111</v>
      </c>
      <c r="K925" s="29">
        <f t="shared" si="240"/>
        <v>3.022590594444452E-2</v>
      </c>
      <c r="L925" s="58">
        <f t="shared" si="241"/>
        <v>-1.2845789388888917E-2</v>
      </c>
      <c r="M925" s="23"/>
      <c r="N925" s="40">
        <f t="shared" si="233"/>
        <v>0.55724183715857734</v>
      </c>
      <c r="O925" s="40">
        <f t="shared" si="237"/>
        <v>-5.5629999999999997</v>
      </c>
      <c r="P925" s="44"/>
      <c r="Q925" s="40"/>
      <c r="R925" s="23"/>
    </row>
    <row r="926" spans="1:18" ht="15">
      <c r="A926" s="7">
        <v>576000</v>
      </c>
      <c r="B926" s="7">
        <f t="shared" si="234"/>
        <v>-576</v>
      </c>
      <c r="C926" s="6">
        <v>1.18921448</v>
      </c>
      <c r="E926" s="8"/>
      <c r="F926" s="25">
        <f t="shared" si="235"/>
        <v>-78.160239570174568</v>
      </c>
      <c r="G926" s="25">
        <f t="shared" si="236"/>
        <v>-77.386877093493368</v>
      </c>
      <c r="H926" s="26">
        <f t="shared" si="238"/>
        <v>0.87242363349999996</v>
      </c>
      <c r="I926" s="26">
        <f t="shared" si="239"/>
        <v>1.0009729131666667</v>
      </c>
      <c r="J926" s="29">
        <f t="shared" si="242"/>
        <v>1.067549170277778</v>
      </c>
      <c r="K926" s="29">
        <f t="shared" si="240"/>
        <v>6.6576257111111259E-2</v>
      </c>
      <c r="L926" s="58">
        <f t="shared" si="241"/>
        <v>0.195125536777778</v>
      </c>
      <c r="M926" s="23"/>
      <c r="N926" s="40">
        <f t="shared" si="233"/>
        <v>-0.10686683850506336</v>
      </c>
      <c r="O926" s="40">
        <f t="shared" si="237"/>
        <v>-5.5629999999999997</v>
      </c>
      <c r="P926" s="44"/>
      <c r="Q926" s="40"/>
      <c r="R926" s="23"/>
    </row>
    <row r="927" spans="1:18" ht="15">
      <c r="A927" s="7">
        <v>575000</v>
      </c>
      <c r="B927" s="7">
        <f t="shared" si="234"/>
        <v>-575</v>
      </c>
      <c r="C927" s="6">
        <v>1.219310213</v>
      </c>
      <c r="E927" s="8"/>
      <c r="F927" s="25">
        <f t="shared" si="235"/>
        <v>-76.613514616812523</v>
      </c>
      <c r="G927" s="25">
        <f t="shared" si="236"/>
        <v>-75.840152140131323</v>
      </c>
      <c r="H927" s="26">
        <f t="shared" si="238"/>
        <v>1.0362972130000001</v>
      </c>
      <c r="I927" s="26">
        <f t="shared" si="239"/>
        <v>0.9793405888333333</v>
      </c>
      <c r="J927" s="29">
        <f t="shared" si="242"/>
        <v>1.0535807340000001</v>
      </c>
      <c r="K927" s="29">
        <f t="shared" si="240"/>
        <v>7.4240145166666771E-2</v>
      </c>
      <c r="L927" s="58">
        <f t="shared" si="241"/>
        <v>1.7283520999999968E-2</v>
      </c>
      <c r="M927" s="23"/>
      <c r="N927" s="40">
        <f t="shared" si="233"/>
        <v>-0.72097133273957148</v>
      </c>
      <c r="O927" s="40">
        <f t="shared" si="237"/>
        <v>-5.5629999999999997</v>
      </c>
      <c r="P927" s="44"/>
      <c r="Q927" s="40"/>
      <c r="R927" s="23"/>
    </row>
    <row r="928" spans="1:18" ht="15">
      <c r="A928" s="7">
        <v>574000</v>
      </c>
      <c r="B928" s="7">
        <f t="shared" si="234"/>
        <v>-574</v>
      </c>
      <c r="C928" s="6">
        <v>1.1525917999999999</v>
      </c>
      <c r="E928" s="8"/>
      <c r="F928" s="25">
        <f t="shared" si="235"/>
        <v>-75.066789663450479</v>
      </c>
      <c r="G928" s="25">
        <f t="shared" si="236"/>
        <v>-74.293427186769279</v>
      </c>
      <c r="H928" s="26">
        <f t="shared" si="238"/>
        <v>1.0293009199999998</v>
      </c>
      <c r="I928" s="26">
        <f t="shared" si="239"/>
        <v>1.0597611443333335</v>
      </c>
      <c r="J928" s="29">
        <f t="shared" si="242"/>
        <v>1.0259078332222222</v>
      </c>
      <c r="K928" s="29">
        <f t="shared" si="240"/>
        <v>-3.3853311111111228E-2</v>
      </c>
      <c r="L928" s="58">
        <f t="shared" si="241"/>
        <v>-3.3930867777776097E-3</v>
      </c>
      <c r="M928" s="23"/>
      <c r="N928" s="40">
        <f t="shared" si="233"/>
        <v>-0.99772532768140221</v>
      </c>
      <c r="O928" s="40">
        <f t="shared" si="237"/>
        <v>-5.5629999999999997</v>
      </c>
      <c r="P928" s="44"/>
      <c r="Q928" s="40"/>
      <c r="R928" s="23"/>
    </row>
    <row r="929" spans="1:18" ht="15">
      <c r="A929" s="7">
        <v>573000</v>
      </c>
      <c r="B929" s="7">
        <f t="shared" si="234"/>
        <v>-573</v>
      </c>
      <c r="C929" s="6">
        <v>1.3254901729999999</v>
      </c>
      <c r="E929" s="8"/>
      <c r="F929" s="25">
        <f t="shared" si="235"/>
        <v>-73.520064710088434</v>
      </c>
      <c r="G929" s="25">
        <f t="shared" si="236"/>
        <v>-72.746702233407234</v>
      </c>
      <c r="H929" s="26">
        <f t="shared" si="238"/>
        <v>1.1136853000000002</v>
      </c>
      <c r="I929" s="26">
        <f t="shared" si="239"/>
        <v>1.0572921309999999</v>
      </c>
      <c r="J929" s="29">
        <f t="shared" si="242"/>
        <v>0.98204992805555547</v>
      </c>
      <c r="K929" s="29">
        <f t="shared" si="240"/>
        <v>-7.5242202944444392E-2</v>
      </c>
      <c r="L929" s="58">
        <f t="shared" si="241"/>
        <v>-0.13163537194444475</v>
      </c>
      <c r="M929" s="23"/>
      <c r="N929" s="40">
        <f t="shared" si="233"/>
        <v>-0.8076325533192289</v>
      </c>
      <c r="O929" s="40">
        <f t="shared" si="237"/>
        <v>-5.5629999999999997</v>
      </c>
      <c r="P929" s="44"/>
      <c r="Q929" s="40"/>
      <c r="R929" s="23"/>
    </row>
    <row r="930" spans="1:18" ht="15">
      <c r="A930" s="7">
        <v>572000</v>
      </c>
      <c r="B930" s="7">
        <f t="shared" si="234"/>
        <v>-572</v>
      </c>
      <c r="C930" s="6">
        <v>1.4974534669999999</v>
      </c>
      <c r="E930" s="8"/>
      <c r="F930" s="25">
        <f t="shared" si="235"/>
        <v>-71.973339756726389</v>
      </c>
      <c r="G930" s="25">
        <f t="shared" si="236"/>
        <v>-71.199977280045189</v>
      </c>
      <c r="H930" s="26">
        <f t="shared" si="238"/>
        <v>1.028890173</v>
      </c>
      <c r="I930" s="26">
        <f t="shared" si="239"/>
        <v>1.0467824443333333</v>
      </c>
      <c r="J930" s="29">
        <f t="shared" si="242"/>
        <v>0.94529487183333338</v>
      </c>
      <c r="K930" s="29">
        <f t="shared" si="240"/>
        <v>-0.10148757249999996</v>
      </c>
      <c r="L930" s="58">
        <f t="shared" si="241"/>
        <v>-8.359530116666658E-2</v>
      </c>
      <c r="M930" s="23"/>
      <c r="N930" s="40">
        <f t="shared" si="233"/>
        <v>-0.23963953142297273</v>
      </c>
      <c r="O930" s="40">
        <f t="shared" si="237"/>
        <v>-5.5629999999999997</v>
      </c>
      <c r="P930" s="44"/>
      <c r="Q930" s="40"/>
      <c r="R930" s="23"/>
    </row>
    <row r="931" spans="1:18" ht="15">
      <c r="A931" s="7">
        <v>571000</v>
      </c>
      <c r="B931" s="7">
        <f t="shared" si="234"/>
        <v>-571</v>
      </c>
      <c r="C931" s="6">
        <v>1.584565733</v>
      </c>
      <c r="E931" s="8"/>
      <c r="F931" s="25">
        <f t="shared" si="235"/>
        <v>-70.426614803364345</v>
      </c>
      <c r="G931" s="25">
        <f t="shared" si="236"/>
        <v>-69.653252326683145</v>
      </c>
      <c r="H931" s="26">
        <f t="shared" si="238"/>
        <v>0.99777185999999995</v>
      </c>
      <c r="I931" s="26">
        <f t="shared" si="239"/>
        <v>0.96683615766666664</v>
      </c>
      <c r="J931" s="29">
        <f t="shared" si="242"/>
        <v>0.91301482216666663</v>
      </c>
      <c r="K931" s="29">
        <f t="shared" si="240"/>
        <v>-5.3821335500000012E-2</v>
      </c>
      <c r="L931" s="58">
        <f t="shared" si="241"/>
        <v>-8.4757037833333326E-2</v>
      </c>
      <c r="M931" s="23"/>
      <c r="N931" s="40">
        <f t="shared" si="233"/>
        <v>0.44048349052282071</v>
      </c>
      <c r="O931" s="40">
        <f t="shared" si="237"/>
        <v>-5.5629999999999997</v>
      </c>
      <c r="P931" s="44"/>
      <c r="Q931" s="40"/>
      <c r="R931" s="23"/>
    </row>
    <row r="932" spans="1:18" ht="15">
      <c r="A932" s="7">
        <v>570000</v>
      </c>
      <c r="B932" s="7">
        <f t="shared" si="234"/>
        <v>-570</v>
      </c>
      <c r="C932" s="6">
        <v>1.5689921330000001</v>
      </c>
      <c r="E932" s="8"/>
      <c r="F932" s="25">
        <f t="shared" si="235"/>
        <v>-68.8798898500023</v>
      </c>
      <c r="G932" s="25">
        <f t="shared" si="236"/>
        <v>-68.1065273733211</v>
      </c>
      <c r="H932" s="26">
        <f t="shared" si="238"/>
        <v>0.87384644</v>
      </c>
      <c r="I932" s="26">
        <f t="shared" si="239"/>
        <v>0.88788473999999995</v>
      </c>
      <c r="J932" s="29">
        <f t="shared" si="242"/>
        <v>0.88617025327777776</v>
      </c>
      <c r="K932" s="29">
        <f t="shared" si="240"/>
        <v>-1.714486722222186E-3</v>
      </c>
      <c r="L932" s="58">
        <f t="shared" si="241"/>
        <v>1.2323813277777762E-2</v>
      </c>
      <c r="M932" s="23"/>
      <c r="N932" s="40">
        <f t="shared" si="233"/>
        <v>0.91449939182428885</v>
      </c>
      <c r="O932" s="40">
        <f t="shared" si="237"/>
        <v>-5.5629999999999997</v>
      </c>
      <c r="P932" s="44"/>
      <c r="Q932" s="40"/>
      <c r="R932" s="23"/>
    </row>
    <row r="933" spans="1:18" ht="15">
      <c r="A933" s="7">
        <v>569000</v>
      </c>
      <c r="B933" s="7">
        <f t="shared" si="234"/>
        <v>-569</v>
      </c>
      <c r="C933" s="6">
        <v>1.6450895999999999</v>
      </c>
      <c r="E933" s="8"/>
      <c r="F933" s="25">
        <f t="shared" si="235"/>
        <v>-67.333164896640255</v>
      </c>
      <c r="G933" s="25">
        <f t="shared" si="236"/>
        <v>-66.559802419959055</v>
      </c>
      <c r="H933" s="26">
        <f t="shared" si="238"/>
        <v>0.79203592</v>
      </c>
      <c r="I933" s="26">
        <f t="shared" si="239"/>
        <v>0.80976158233333317</v>
      </c>
      <c r="J933" s="29">
        <f t="shared" si="242"/>
        <v>0.87992332661111106</v>
      </c>
      <c r="K933" s="29">
        <f t="shared" si="240"/>
        <v>7.0161744277777882E-2</v>
      </c>
      <c r="L933" s="58">
        <f t="shared" si="241"/>
        <v>8.7887406611111052E-2</v>
      </c>
      <c r="M933" s="23"/>
      <c r="N933" s="40">
        <f t="shared" si="233"/>
        <v>0.96061086416254116</v>
      </c>
      <c r="O933" s="40">
        <f t="shared" si="237"/>
        <v>-5.5629999999999997</v>
      </c>
      <c r="P933" s="44"/>
      <c r="Q933" s="40"/>
      <c r="R933" s="23"/>
    </row>
    <row r="934" spans="1:18" ht="15">
      <c r="A934" s="7">
        <v>568000</v>
      </c>
      <c r="B934" s="7">
        <f t="shared" si="234"/>
        <v>-568</v>
      </c>
      <c r="C934" s="6">
        <v>1.421527733</v>
      </c>
      <c r="E934" s="8"/>
      <c r="F934" s="25">
        <f t="shared" si="235"/>
        <v>-65.786439943278211</v>
      </c>
      <c r="G934" s="25">
        <f t="shared" si="236"/>
        <v>-65.013077466597011</v>
      </c>
      <c r="H934" s="26">
        <f t="shared" si="238"/>
        <v>0.76340238699999996</v>
      </c>
      <c r="I934" s="26">
        <f t="shared" si="239"/>
        <v>0.71244716450000001</v>
      </c>
      <c r="J934" s="29">
        <f t="shared" si="242"/>
        <v>0.85431477027777769</v>
      </c>
      <c r="K934" s="29">
        <f t="shared" si="240"/>
        <v>0.14186760577777768</v>
      </c>
      <c r="L934" s="58">
        <f t="shared" si="241"/>
        <v>9.0912383277777731E-2</v>
      </c>
      <c r="M934" s="23"/>
      <c r="N934" s="40">
        <f t="shared" si="233"/>
        <v>0.55724183715857756</v>
      </c>
      <c r="O934" s="40">
        <f t="shared" si="237"/>
        <v>-5.5629999999999997</v>
      </c>
      <c r="P934" s="44"/>
      <c r="Q934" s="40"/>
      <c r="R934" s="23"/>
    </row>
    <row r="935" spans="1:18" ht="15">
      <c r="A935" s="7">
        <v>567000</v>
      </c>
      <c r="B935" s="7">
        <f t="shared" si="234"/>
        <v>-567</v>
      </c>
      <c r="C935" s="6">
        <v>1.3244715069999999</v>
      </c>
      <c r="E935" s="8"/>
      <c r="F935" s="25">
        <f t="shared" si="235"/>
        <v>-64.239714989916166</v>
      </c>
      <c r="G935" s="25">
        <f t="shared" si="236"/>
        <v>-63.466352513234959</v>
      </c>
      <c r="H935" s="26">
        <f t="shared" si="238"/>
        <v>0.58190318649999995</v>
      </c>
      <c r="I935" s="26">
        <f t="shared" si="239"/>
        <v>0.71333388883333326</v>
      </c>
      <c r="J935" s="29">
        <f t="shared" si="242"/>
        <v>0.84202275694444451</v>
      </c>
      <c r="K935" s="29">
        <f t="shared" si="240"/>
        <v>0.12868886811111124</v>
      </c>
      <c r="L935" s="58">
        <f t="shared" si="241"/>
        <v>0.26011957044444456</v>
      </c>
      <c r="M935" s="23"/>
      <c r="N935" s="40">
        <f t="shared" si="233"/>
        <v>-0.10686683850506665</v>
      </c>
      <c r="O935" s="40">
        <f t="shared" si="237"/>
        <v>-5.5629999999999997</v>
      </c>
      <c r="P935" s="44"/>
      <c r="Q935" s="40"/>
      <c r="R935" s="23"/>
    </row>
    <row r="936" spans="1:18" ht="15">
      <c r="A936" s="7">
        <v>566000</v>
      </c>
      <c r="B936" s="7">
        <f t="shared" si="234"/>
        <v>-566</v>
      </c>
      <c r="C936" s="6">
        <v>1.2500128930000001</v>
      </c>
      <c r="E936" s="8"/>
      <c r="F936" s="25">
        <f t="shared" si="235"/>
        <v>-62.692990036554114</v>
      </c>
      <c r="G936" s="25">
        <f t="shared" si="236"/>
        <v>-61.919627559872907</v>
      </c>
      <c r="H936" s="26">
        <f t="shared" si="238"/>
        <v>0.79469609299999999</v>
      </c>
      <c r="I936" s="26">
        <f t="shared" si="239"/>
        <v>0.78322595316666666</v>
      </c>
      <c r="J936" s="29">
        <f t="shared" si="242"/>
        <v>0.85209618211111104</v>
      </c>
      <c r="K936" s="29">
        <f t="shared" si="240"/>
        <v>6.8870228944444389E-2</v>
      </c>
      <c r="L936" s="58">
        <f t="shared" si="241"/>
        <v>5.7400089111111052E-2</v>
      </c>
      <c r="M936" s="23"/>
      <c r="N936" s="40">
        <f t="shared" si="233"/>
        <v>-0.7209713327395737</v>
      </c>
      <c r="O936" s="40">
        <f t="shared" si="237"/>
        <v>-5.5629999999999997</v>
      </c>
      <c r="P936" s="44"/>
      <c r="Q936" s="40"/>
      <c r="R936" s="23"/>
    </row>
    <row r="937" spans="1:18" ht="15">
      <c r="A937" s="7">
        <v>565000</v>
      </c>
      <c r="B937" s="7">
        <f t="shared" si="234"/>
        <v>-565</v>
      </c>
      <c r="C937" s="6">
        <v>1.176755107</v>
      </c>
      <c r="E937" s="8"/>
      <c r="F937" s="25">
        <f t="shared" si="235"/>
        <v>-61.146265083192063</v>
      </c>
      <c r="G937" s="25">
        <f t="shared" si="236"/>
        <v>-60.372902606510856</v>
      </c>
      <c r="H937" s="26">
        <f t="shared" si="238"/>
        <v>0.97307858000000003</v>
      </c>
      <c r="I937" s="26">
        <f t="shared" si="239"/>
        <v>0.88366098866666665</v>
      </c>
      <c r="J937" s="29">
        <f t="shared" si="242"/>
        <v>0.91174887400000004</v>
      </c>
      <c r="K937" s="29">
        <f t="shared" si="240"/>
        <v>2.8087885333333396E-2</v>
      </c>
      <c r="L937" s="58">
        <f t="shared" si="241"/>
        <v>-6.1329705999999984E-2</v>
      </c>
      <c r="M937" s="23"/>
      <c r="N937" s="40">
        <f t="shared" si="233"/>
        <v>-0.99772532768140321</v>
      </c>
      <c r="O937" s="40">
        <f t="shared" si="237"/>
        <v>-5.5629999999999997</v>
      </c>
      <c r="P937" s="44"/>
      <c r="Q937" s="40"/>
      <c r="R937" s="23"/>
    </row>
    <row r="938" spans="1:18" ht="15">
      <c r="A938" s="7">
        <v>564000</v>
      </c>
      <c r="B938" s="7">
        <f t="shared" si="234"/>
        <v>-564</v>
      </c>
      <c r="C938" s="6">
        <v>1.0605355999999999</v>
      </c>
      <c r="E938" s="8"/>
      <c r="F938" s="25">
        <f t="shared" si="235"/>
        <v>-59.599540129830011</v>
      </c>
      <c r="G938" s="25">
        <f t="shared" si="236"/>
        <v>-58.826177653148804</v>
      </c>
      <c r="H938" s="26">
        <f t="shared" si="238"/>
        <v>0.88320829300000003</v>
      </c>
      <c r="I938" s="26">
        <f t="shared" si="239"/>
        <v>0.92484964200000019</v>
      </c>
      <c r="J938" s="29">
        <f t="shared" si="242"/>
        <v>0.9781363199444445</v>
      </c>
      <c r="K938" s="29">
        <f t="shared" si="240"/>
        <v>5.3286677944444305E-2</v>
      </c>
      <c r="L938" s="58">
        <f t="shared" si="241"/>
        <v>9.4928026944444466E-2</v>
      </c>
      <c r="M938" s="23"/>
      <c r="N938" s="40">
        <f t="shared" si="233"/>
        <v>-0.80763255331922068</v>
      </c>
      <c r="O938" s="40">
        <f t="shared" si="237"/>
        <v>-5.5629999999999997</v>
      </c>
      <c r="P938" s="44"/>
      <c r="Q938" s="40"/>
      <c r="R938" s="23"/>
    </row>
    <row r="939" spans="1:18" ht="15">
      <c r="A939" s="7">
        <v>563000</v>
      </c>
      <c r="B939" s="7">
        <f t="shared" si="234"/>
        <v>-563</v>
      </c>
      <c r="C939" s="6">
        <v>1.1155630400000001</v>
      </c>
      <c r="E939" s="8"/>
      <c r="F939" s="25">
        <f t="shared" si="235"/>
        <v>-58.052815176467959</v>
      </c>
      <c r="G939" s="25">
        <f t="shared" si="236"/>
        <v>-57.279452699786752</v>
      </c>
      <c r="H939" s="26">
        <f t="shared" si="238"/>
        <v>0.91826205300000008</v>
      </c>
      <c r="I939" s="26">
        <f t="shared" si="239"/>
        <v>0.96330101083333342</v>
      </c>
      <c r="J939" s="29">
        <f t="shared" si="242"/>
        <v>1.051004973277778</v>
      </c>
      <c r="K939" s="29">
        <f t="shared" si="240"/>
        <v>8.7703962444444561E-2</v>
      </c>
      <c r="L939" s="58">
        <f t="shared" si="241"/>
        <v>0.1327429202777779</v>
      </c>
      <c r="M939" s="23"/>
      <c r="N939" s="40">
        <f t="shared" si="233"/>
        <v>-0.23963953142295227</v>
      </c>
      <c r="O939" s="40">
        <f t="shared" si="237"/>
        <v>-5.5629999999999997</v>
      </c>
      <c r="P939" s="44"/>
      <c r="Q939" s="40"/>
      <c r="R939" s="23"/>
    </row>
    <row r="940" spans="1:18" ht="15">
      <c r="A940" s="7">
        <v>562000</v>
      </c>
      <c r="B940" s="7">
        <f t="shared" si="234"/>
        <v>-562</v>
      </c>
      <c r="C940" s="6">
        <v>1.01009748</v>
      </c>
      <c r="E940" s="8"/>
      <c r="F940" s="25">
        <f t="shared" si="235"/>
        <v>-56.506090223105907</v>
      </c>
      <c r="G940" s="25">
        <f t="shared" si="236"/>
        <v>-55.7327277464247</v>
      </c>
      <c r="H940" s="26">
        <f t="shared" si="238"/>
        <v>1.0884326865</v>
      </c>
      <c r="I940" s="26">
        <f t="shared" si="239"/>
        <v>1.1391384688333335</v>
      </c>
      <c r="J940" s="29">
        <f t="shared" si="242"/>
        <v>1.1420609599444447</v>
      </c>
      <c r="K940" s="29">
        <f t="shared" si="240"/>
        <v>2.9224911111112029E-3</v>
      </c>
      <c r="L940" s="58">
        <f t="shared" si="241"/>
        <v>5.3628273444444652E-2</v>
      </c>
      <c r="M940" s="23"/>
      <c r="N940" s="40">
        <f t="shared" si="233"/>
        <v>0.44048349052283964</v>
      </c>
      <c r="O940" s="40">
        <f t="shared" si="237"/>
        <v>-5.5629999999999997</v>
      </c>
      <c r="P940" s="44"/>
      <c r="Q940" s="40"/>
      <c r="R940" s="23"/>
    </row>
    <row r="941" spans="1:18" ht="15">
      <c r="A941" s="7">
        <v>561000</v>
      </c>
      <c r="B941" s="7">
        <f t="shared" si="234"/>
        <v>-561</v>
      </c>
      <c r="C941" s="6">
        <v>0.91632974700000003</v>
      </c>
      <c r="E941" s="8"/>
      <c r="F941" s="25">
        <f t="shared" si="235"/>
        <v>-54.959365269743856</v>
      </c>
      <c r="G941" s="25">
        <f t="shared" si="236"/>
        <v>-54.186002793062649</v>
      </c>
      <c r="H941" s="26">
        <f t="shared" si="238"/>
        <v>1.4107206670000001</v>
      </c>
      <c r="I941" s="26">
        <f t="shared" si="239"/>
        <v>1.2962254289999999</v>
      </c>
      <c r="J941" s="29">
        <f t="shared" si="242"/>
        <v>1.205340727388889</v>
      </c>
      <c r="K941" s="29">
        <f t="shared" si="240"/>
        <v>-9.0884701611110952E-2</v>
      </c>
      <c r="L941" s="58">
        <f t="shared" si="241"/>
        <v>-0.20537993961111112</v>
      </c>
      <c r="M941" s="23"/>
      <c r="N941" s="40">
        <f t="shared" si="233"/>
        <v>0.91449939182430029</v>
      </c>
      <c r="O941" s="40">
        <f t="shared" si="237"/>
        <v>-5.5629999999999997</v>
      </c>
      <c r="P941" s="44"/>
      <c r="Q941" s="40"/>
      <c r="R941" s="23"/>
    </row>
    <row r="942" spans="1:18" ht="15">
      <c r="A942" s="7">
        <v>560000</v>
      </c>
      <c r="B942" s="7">
        <f t="shared" si="234"/>
        <v>-560</v>
      </c>
      <c r="C942" s="6">
        <v>0.64027641300000004</v>
      </c>
      <c r="E942" s="8"/>
      <c r="F942" s="25">
        <f t="shared" si="235"/>
        <v>-53.412640316381804</v>
      </c>
      <c r="G942" s="25">
        <f t="shared" si="236"/>
        <v>-52.639277839700597</v>
      </c>
      <c r="H942" s="26">
        <f t="shared" si="238"/>
        <v>1.3895229334999999</v>
      </c>
      <c r="I942" s="26">
        <f t="shared" si="239"/>
        <v>1.4064879558333334</v>
      </c>
      <c r="J942" s="29">
        <f t="shared" si="242"/>
        <v>1.2012131007222222</v>
      </c>
      <c r="K942" s="29">
        <f t="shared" si="240"/>
        <v>-0.20527485511111121</v>
      </c>
      <c r="L942" s="58">
        <f t="shared" si="241"/>
        <v>-0.18830983277777769</v>
      </c>
      <c r="M942" s="23"/>
      <c r="N942" s="40">
        <f t="shared" si="233"/>
        <v>0.96061086416253438</v>
      </c>
      <c r="O942" s="40">
        <f t="shared" si="237"/>
        <v>-5.5629999999999997</v>
      </c>
      <c r="P942" s="44"/>
      <c r="Q942" s="40"/>
      <c r="R942" s="23"/>
    </row>
    <row r="943" spans="1:18" ht="15">
      <c r="A943" s="7">
        <v>559000</v>
      </c>
      <c r="B943" s="7">
        <f t="shared" si="234"/>
        <v>-559</v>
      </c>
      <c r="C943" s="6">
        <v>0.73101766700000004</v>
      </c>
      <c r="E943" s="8"/>
      <c r="F943" s="25">
        <f t="shared" si="235"/>
        <v>-51.865915363019752</v>
      </c>
      <c r="G943" s="25">
        <f t="shared" si="236"/>
        <v>-51.092552886338545</v>
      </c>
      <c r="H943" s="26">
        <f t="shared" si="238"/>
        <v>1.419220267</v>
      </c>
      <c r="I943" s="26">
        <f t="shared" si="239"/>
        <v>1.4033834223333332</v>
      </c>
      <c r="J943" s="29">
        <f t="shared" si="242"/>
        <v>1.1968757303888888</v>
      </c>
      <c r="K943" s="29">
        <f t="shared" si="240"/>
        <v>-0.2065076919444444</v>
      </c>
      <c r="L943" s="58">
        <f t="shared" si="241"/>
        <v>-0.2223445366111112</v>
      </c>
      <c r="M943" s="23"/>
      <c r="N943" s="40">
        <f t="shared" si="233"/>
        <v>0.55724183715855702</v>
      </c>
      <c r="O943" s="40">
        <f t="shared" si="237"/>
        <v>-5.5629999999999997</v>
      </c>
      <c r="P943" s="44"/>
      <c r="Q943" s="40"/>
      <c r="R943" s="23"/>
    </row>
    <row r="944" spans="1:18" ht="15">
      <c r="A944" s="7">
        <v>558000</v>
      </c>
      <c r="B944" s="7">
        <f t="shared" si="234"/>
        <v>-558</v>
      </c>
      <c r="C944" s="6">
        <v>0.80626781300000006</v>
      </c>
      <c r="E944" s="8"/>
      <c r="F944" s="25">
        <f t="shared" si="235"/>
        <v>-50.319190409657701</v>
      </c>
      <c r="G944" s="25">
        <f t="shared" si="236"/>
        <v>-49.545827932976493</v>
      </c>
      <c r="H944" s="26">
        <f t="shared" si="238"/>
        <v>1.4014070665</v>
      </c>
      <c r="I944" s="26">
        <f t="shared" si="239"/>
        <v>1.3949471111666665</v>
      </c>
      <c r="J944" s="29">
        <f t="shared" si="242"/>
        <v>1.1685429200555555</v>
      </c>
      <c r="K944" s="29">
        <f t="shared" si="240"/>
        <v>-0.22640419111111099</v>
      </c>
      <c r="L944" s="58">
        <f t="shared" si="241"/>
        <v>-0.23286414644444453</v>
      </c>
      <c r="M944" s="23"/>
      <c r="N944" s="40">
        <f t="shared" si="233"/>
        <v>-0.10686683850509465</v>
      </c>
      <c r="O944" s="40">
        <f t="shared" si="237"/>
        <v>-5.5629999999999997</v>
      </c>
      <c r="P944" s="44"/>
      <c r="Q944" s="40"/>
      <c r="R944" s="23"/>
    </row>
    <row r="945" spans="1:18" ht="15">
      <c r="A945" s="7">
        <v>557000</v>
      </c>
      <c r="B945" s="7">
        <f t="shared" si="234"/>
        <v>-557</v>
      </c>
      <c r="C945" s="6">
        <v>0.69416485299999997</v>
      </c>
      <c r="E945" s="8"/>
      <c r="F945" s="25">
        <f t="shared" si="235"/>
        <v>-48.772465456295649</v>
      </c>
      <c r="G945" s="25">
        <f t="shared" si="236"/>
        <v>-47.999102979614442</v>
      </c>
      <c r="H945" s="26">
        <f t="shared" si="238"/>
        <v>1.364214</v>
      </c>
      <c r="I945" s="26">
        <f t="shared" si="239"/>
        <v>1.2338503354999999</v>
      </c>
      <c r="J945" s="29">
        <f t="shared" si="242"/>
        <v>1.094800951888889</v>
      </c>
      <c r="K945" s="29">
        <f t="shared" si="240"/>
        <v>-0.13904938361111085</v>
      </c>
      <c r="L945" s="58">
        <f t="shared" si="241"/>
        <v>-0.269413048111111</v>
      </c>
      <c r="M945" s="23"/>
      <c r="N945" s="40">
        <f t="shared" si="233"/>
        <v>-0.72097133273959568</v>
      </c>
      <c r="O945" s="40">
        <f t="shared" si="237"/>
        <v>-5.5629999999999997</v>
      </c>
      <c r="P945" s="44"/>
      <c r="Q945" s="40"/>
      <c r="R945" s="23"/>
    </row>
    <row r="946" spans="1:18" ht="15">
      <c r="A946" s="7">
        <v>556000</v>
      </c>
      <c r="B946" s="7">
        <f t="shared" si="234"/>
        <v>-556</v>
      </c>
      <c r="C946" s="6">
        <v>0.76837834699999996</v>
      </c>
      <c r="E946" s="8"/>
      <c r="F946" s="25">
        <f t="shared" si="235"/>
        <v>-47.225740502933597</v>
      </c>
      <c r="G946" s="25">
        <f t="shared" si="236"/>
        <v>-46.45237802625239</v>
      </c>
      <c r="H946" s="26">
        <f t="shared" si="238"/>
        <v>0.93592993999999996</v>
      </c>
      <c r="I946" s="26">
        <f t="shared" si="239"/>
        <v>1.0481053</v>
      </c>
      <c r="J946" s="29">
        <f t="shared" si="242"/>
        <v>0.98233278961111126</v>
      </c>
      <c r="K946" s="29">
        <f t="shared" si="240"/>
        <v>-6.5772510388888761E-2</v>
      </c>
      <c r="L946" s="58">
        <f t="shared" si="241"/>
        <v>4.6402849611111296E-2</v>
      </c>
      <c r="M946" s="23"/>
      <c r="N946" s="40">
        <f t="shared" si="233"/>
        <v>-0.99772532768140509</v>
      </c>
      <c r="O946" s="40">
        <f t="shared" si="237"/>
        <v>-5.5629999999999997</v>
      </c>
      <c r="P946" s="44"/>
      <c r="Q946" s="40"/>
      <c r="R946" s="23"/>
    </row>
    <row r="947" spans="1:18" ht="15">
      <c r="A947" s="7">
        <v>555000</v>
      </c>
      <c r="B947" s="7">
        <f t="shared" si="234"/>
        <v>-555</v>
      </c>
      <c r="C947" s="6">
        <v>0.88672849300000001</v>
      </c>
      <c r="E947" s="8"/>
      <c r="F947" s="25">
        <f t="shared" si="235"/>
        <v>-45.679015549571545</v>
      </c>
      <c r="G947" s="25">
        <f t="shared" si="236"/>
        <v>-44.905653072890338</v>
      </c>
      <c r="H947" s="26">
        <f t="shared" si="238"/>
        <v>0.84417196000000005</v>
      </c>
      <c r="I947" s="26">
        <f t="shared" si="239"/>
        <v>0.81445621999999995</v>
      </c>
      <c r="J947" s="29">
        <f t="shared" si="242"/>
        <v>0.90592098588888881</v>
      </c>
      <c r="K947" s="29">
        <f t="shared" si="240"/>
        <v>9.1464765888888855E-2</v>
      </c>
      <c r="L947" s="58">
        <f t="shared" si="241"/>
        <v>6.1749025888888753E-2</v>
      </c>
      <c r="M947" s="23"/>
      <c r="N947" s="40">
        <f t="shared" si="233"/>
        <v>-0.80763255331920414</v>
      </c>
      <c r="O947" s="40">
        <f t="shared" si="237"/>
        <v>-5.5629999999999997</v>
      </c>
      <c r="P947" s="44"/>
      <c r="Q947" s="40"/>
      <c r="R947" s="23"/>
    </row>
    <row r="948" spans="1:18" ht="15">
      <c r="A948" s="7">
        <v>554000</v>
      </c>
      <c r="B948" s="7">
        <f t="shared" si="234"/>
        <v>-554</v>
      </c>
      <c r="C948" s="6">
        <v>0.83351669299999998</v>
      </c>
      <c r="E948" s="8"/>
      <c r="F948" s="25">
        <f t="shared" si="235"/>
        <v>-44.132290596209494</v>
      </c>
      <c r="G948" s="25">
        <f t="shared" si="236"/>
        <v>-43.358928119528287</v>
      </c>
      <c r="H948" s="26">
        <f t="shared" si="238"/>
        <v>0.66326675999999996</v>
      </c>
      <c r="I948" s="26">
        <f t="shared" si="239"/>
        <v>0.64406456433333337</v>
      </c>
      <c r="J948" s="29">
        <f t="shared" si="242"/>
        <v>0.82680975033333326</v>
      </c>
      <c r="K948" s="29">
        <f t="shared" si="240"/>
        <v>0.18274518599999989</v>
      </c>
      <c r="L948" s="58">
        <f t="shared" si="241"/>
        <v>0.1635429903333333</v>
      </c>
      <c r="M948" s="23"/>
      <c r="N948" s="40">
        <f t="shared" si="233"/>
        <v>-0.23963953142292838</v>
      </c>
      <c r="O948" s="40">
        <f t="shared" si="237"/>
        <v>-5.5629999999999997</v>
      </c>
      <c r="P948" s="44"/>
      <c r="Q948" s="40"/>
      <c r="R948" s="23"/>
    </row>
    <row r="949" spans="1:18" ht="15">
      <c r="A949" s="7">
        <v>553000</v>
      </c>
      <c r="B949" s="7">
        <f t="shared" si="234"/>
        <v>-553</v>
      </c>
      <c r="C949" s="6">
        <v>0.91410904000000004</v>
      </c>
      <c r="E949" s="8"/>
      <c r="F949" s="25">
        <f t="shared" si="235"/>
        <v>-42.585565642847442</v>
      </c>
      <c r="G949" s="25">
        <f t="shared" si="236"/>
        <v>-41.812203166166235</v>
      </c>
      <c r="H949" s="26">
        <f t="shared" si="238"/>
        <v>0.42475497299999998</v>
      </c>
      <c r="I949" s="26">
        <f t="shared" si="239"/>
        <v>0.49550964649999996</v>
      </c>
      <c r="J949" s="29">
        <f t="shared" si="242"/>
        <v>0.75416738816666673</v>
      </c>
      <c r="K949" s="29">
        <f t="shared" si="240"/>
        <v>0.25865774166666677</v>
      </c>
      <c r="L949" s="58">
        <f t="shared" si="241"/>
        <v>0.32941241516666675</v>
      </c>
      <c r="M949" s="23"/>
      <c r="N949" s="40">
        <f t="shared" si="233"/>
        <v>0.44048349052286812</v>
      </c>
      <c r="O949" s="40">
        <f t="shared" si="237"/>
        <v>-5.5629999999999997</v>
      </c>
      <c r="P949" s="44"/>
      <c r="Q949" s="40"/>
      <c r="R949" s="23"/>
    </row>
    <row r="950" spans="1:18" ht="15">
      <c r="A950" s="7">
        <v>552000</v>
      </c>
      <c r="B950" s="7">
        <f t="shared" si="234"/>
        <v>-552</v>
      </c>
      <c r="C950" s="6">
        <v>0.89603574699999999</v>
      </c>
      <c r="E950" s="8"/>
      <c r="F950" s="25">
        <f t="shared" si="235"/>
        <v>-41.03884068948539</v>
      </c>
      <c r="G950" s="25">
        <f t="shared" si="236"/>
        <v>-40.265478212804183</v>
      </c>
      <c r="H950" s="26">
        <f t="shared" si="238"/>
        <v>0.39850720650000004</v>
      </c>
      <c r="I950" s="26">
        <f t="shared" si="239"/>
        <v>0.50835962649999999</v>
      </c>
      <c r="J950" s="29">
        <f t="shared" si="242"/>
        <v>0.67847590961111104</v>
      </c>
      <c r="K950" s="29">
        <f t="shared" si="240"/>
        <v>0.17011628311111104</v>
      </c>
      <c r="L950" s="58">
        <f t="shared" si="241"/>
        <v>0.27996870311111099</v>
      </c>
      <c r="M950" s="23"/>
      <c r="N950" s="40">
        <f t="shared" si="233"/>
        <v>0.91449939182431172</v>
      </c>
      <c r="O950" s="40">
        <f t="shared" si="237"/>
        <v>-5.5629999999999997</v>
      </c>
      <c r="P950" s="44"/>
      <c r="Q950" s="40"/>
      <c r="R950" s="23"/>
    </row>
    <row r="951" spans="1:18" ht="15">
      <c r="A951" s="7">
        <v>551000</v>
      </c>
      <c r="B951" s="7">
        <f t="shared" si="234"/>
        <v>-551</v>
      </c>
      <c r="C951" s="6">
        <v>0.88897683999999999</v>
      </c>
      <c r="E951" s="8"/>
      <c r="F951" s="25">
        <f t="shared" si="235"/>
        <v>-39.492115736123338</v>
      </c>
      <c r="G951" s="25">
        <f t="shared" si="236"/>
        <v>-38.718753259442131</v>
      </c>
      <c r="H951" s="26">
        <f t="shared" si="238"/>
        <v>0.70181669999999996</v>
      </c>
      <c r="I951" s="26">
        <f t="shared" si="239"/>
        <v>0.60251435116666663</v>
      </c>
      <c r="J951" s="29">
        <f t="shared" si="242"/>
        <v>0.66565513700000012</v>
      </c>
      <c r="K951" s="29">
        <f t="shared" si="240"/>
        <v>6.314078583333349E-2</v>
      </c>
      <c r="L951" s="58">
        <f t="shared" si="241"/>
        <v>-3.6161562999999841E-2</v>
      </c>
      <c r="M951" s="23"/>
      <c r="N951" s="40">
        <f t="shared" si="233"/>
        <v>0.9606108641625265</v>
      </c>
      <c r="O951" s="40">
        <f t="shared" si="237"/>
        <v>-5.5629999999999997</v>
      </c>
      <c r="P951" s="44"/>
      <c r="Q951" s="40"/>
      <c r="R951" s="23"/>
    </row>
    <row r="952" spans="1:18" ht="15">
      <c r="A952" s="7">
        <v>550000</v>
      </c>
      <c r="B952" s="7">
        <f t="shared" si="234"/>
        <v>-550</v>
      </c>
      <c r="C952" s="6">
        <v>1.006125613</v>
      </c>
      <c r="E952" s="8"/>
      <c r="F952" s="25">
        <f t="shared" si="235"/>
        <v>-37.945390782761287</v>
      </c>
      <c r="G952" s="25">
        <f t="shared" si="236"/>
        <v>-37.17202830608008</v>
      </c>
      <c r="H952" s="26">
        <f t="shared" si="238"/>
        <v>0.70721914699999999</v>
      </c>
      <c r="I952" s="26">
        <f t="shared" si="239"/>
        <v>0.71888721799999988</v>
      </c>
      <c r="J952" s="29">
        <f t="shared" si="242"/>
        <v>0.66581054588888888</v>
      </c>
      <c r="K952" s="29">
        <f t="shared" si="240"/>
        <v>-5.3076672111111001E-2</v>
      </c>
      <c r="L952" s="58">
        <f t="shared" si="241"/>
        <v>-4.140860111111111E-2</v>
      </c>
      <c r="M952" s="23"/>
      <c r="N952" s="40">
        <f t="shared" si="233"/>
        <v>0.55724183715853071</v>
      </c>
      <c r="O952" s="40">
        <f t="shared" si="237"/>
        <v>-5.5629999999999997</v>
      </c>
      <c r="P952" s="44"/>
      <c r="Q952" s="40"/>
      <c r="R952" s="23"/>
    </row>
    <row r="953" spans="1:18" ht="15">
      <c r="A953" s="7">
        <v>549000</v>
      </c>
      <c r="B953" s="7">
        <f t="shared" si="234"/>
        <v>-549</v>
      </c>
      <c r="C953" s="6">
        <v>0.980732347</v>
      </c>
      <c r="E953" s="8"/>
      <c r="F953" s="25">
        <f t="shared" si="235"/>
        <v>-36.398665829399235</v>
      </c>
      <c r="G953" s="25">
        <f t="shared" si="236"/>
        <v>-35.625303352718028</v>
      </c>
      <c r="H953" s="26">
        <f t="shared" si="238"/>
        <v>0.74762580699999992</v>
      </c>
      <c r="I953" s="26">
        <f t="shared" si="239"/>
        <v>0.71261188233333339</v>
      </c>
      <c r="J953" s="29">
        <f t="shared" si="242"/>
        <v>0.67814805033333325</v>
      </c>
      <c r="K953" s="29">
        <f t="shared" si="240"/>
        <v>-3.4463832000000139E-2</v>
      </c>
      <c r="L953" s="58">
        <f t="shared" si="241"/>
        <v>-6.9477756666666668E-2</v>
      </c>
      <c r="M953" s="23"/>
      <c r="N953" s="40">
        <f t="shared" si="233"/>
        <v>-0.10686683850512621</v>
      </c>
      <c r="O953" s="40">
        <f t="shared" si="237"/>
        <v>-5.5629999999999997</v>
      </c>
      <c r="P953" s="44"/>
      <c r="Q953" s="40"/>
      <c r="R953" s="23"/>
    </row>
    <row r="954" spans="1:18" ht="15">
      <c r="A954" s="7">
        <v>548000</v>
      </c>
      <c r="B954" s="7">
        <f t="shared" si="234"/>
        <v>-548</v>
      </c>
      <c r="C954" s="6">
        <v>1.0669255470000001</v>
      </c>
      <c r="E954" s="8"/>
      <c r="F954" s="25">
        <f t="shared" si="235"/>
        <v>-34.851940876037183</v>
      </c>
      <c r="G954" s="25">
        <f t="shared" si="236"/>
        <v>-34.078578399355976</v>
      </c>
      <c r="H954" s="26">
        <f t="shared" si="238"/>
        <v>0.68299069300000004</v>
      </c>
      <c r="I954" s="26">
        <f t="shared" si="239"/>
        <v>0.75038649549999992</v>
      </c>
      <c r="J954" s="29">
        <f t="shared" si="242"/>
        <v>0.70034056888888896</v>
      </c>
      <c r="K954" s="29">
        <f t="shared" si="240"/>
        <v>-5.0045926611110958E-2</v>
      </c>
      <c r="L954" s="58">
        <f t="shared" si="241"/>
        <v>1.7349875888888922E-2</v>
      </c>
      <c r="M954" s="23"/>
      <c r="N954" s="40">
        <f t="shared" si="233"/>
        <v>-0.72097133273961767</v>
      </c>
      <c r="O954" s="40">
        <f t="shared" si="237"/>
        <v>-5.5629999999999997</v>
      </c>
      <c r="P954" s="44"/>
      <c r="Q954" s="40"/>
      <c r="R954" s="23"/>
    </row>
    <row r="955" spans="1:18" ht="15">
      <c r="A955" s="7">
        <v>547000</v>
      </c>
      <c r="B955" s="7">
        <f t="shared" si="234"/>
        <v>-547</v>
      </c>
      <c r="C955" s="6">
        <v>1.118978013</v>
      </c>
      <c r="E955" s="8"/>
      <c r="F955" s="25">
        <f t="shared" si="235"/>
        <v>-33.305215922675131</v>
      </c>
      <c r="G955" s="25">
        <f t="shared" si="236"/>
        <v>-32.531853445993924</v>
      </c>
      <c r="H955" s="26">
        <f t="shared" si="238"/>
        <v>0.82054298650000002</v>
      </c>
      <c r="I955" s="26">
        <f t="shared" si="239"/>
        <v>0.78303477316666681</v>
      </c>
      <c r="J955" s="29">
        <f t="shared" si="242"/>
        <v>0.72098712149999988</v>
      </c>
      <c r="K955" s="29">
        <f t="shared" si="240"/>
        <v>-6.2047651666666925E-2</v>
      </c>
      <c r="L955" s="58">
        <f t="shared" si="241"/>
        <v>-9.9555865000000132E-2</v>
      </c>
      <c r="M955" s="23"/>
      <c r="N955" s="40">
        <f t="shared" si="233"/>
        <v>-0.99772532768140676</v>
      </c>
      <c r="O955" s="40">
        <f t="shared" si="237"/>
        <v>-5.5629999999999997</v>
      </c>
      <c r="P955" s="44"/>
      <c r="Q955" s="40"/>
      <c r="R955" s="23"/>
    </row>
    <row r="956" spans="1:18" ht="15">
      <c r="A956" s="7">
        <v>546000</v>
      </c>
      <c r="B956" s="7">
        <f t="shared" si="234"/>
        <v>-546</v>
      </c>
      <c r="C956" s="6">
        <v>0.66297169300000003</v>
      </c>
      <c r="E956" s="8"/>
      <c r="F956" s="25">
        <f t="shared" si="235"/>
        <v>-31.75849096931308</v>
      </c>
      <c r="G956" s="25">
        <f t="shared" si="236"/>
        <v>-30.985128492631873</v>
      </c>
      <c r="H956" s="26">
        <f t="shared" si="238"/>
        <v>0.84557064000000004</v>
      </c>
      <c r="I956" s="26">
        <f t="shared" si="239"/>
        <v>0.81347264216666682</v>
      </c>
      <c r="J956" s="29">
        <f t="shared" si="242"/>
        <v>0.73043458738888889</v>
      </c>
      <c r="K956" s="29">
        <f t="shared" si="240"/>
        <v>-8.3038054777777925E-2</v>
      </c>
      <c r="L956" s="58">
        <f t="shared" si="241"/>
        <v>-0.11513605261111115</v>
      </c>
      <c r="M956" s="23"/>
      <c r="N956" s="40">
        <f t="shared" si="233"/>
        <v>-0.80763255331918538</v>
      </c>
      <c r="O956" s="40">
        <f t="shared" si="237"/>
        <v>-5.5629999999999997</v>
      </c>
      <c r="P956" s="44"/>
      <c r="Q956" s="40"/>
      <c r="R956" s="23"/>
    </row>
    <row r="957" spans="1:18" ht="15">
      <c r="A957" s="7">
        <v>545000</v>
      </c>
      <c r="B957" s="7">
        <f t="shared" si="234"/>
        <v>-545</v>
      </c>
      <c r="C957" s="6">
        <v>0.57402630700000001</v>
      </c>
      <c r="E957" s="8"/>
      <c r="F957" s="25">
        <f t="shared" si="235"/>
        <v>-30.211766015951028</v>
      </c>
      <c r="G957" s="25">
        <f t="shared" si="236"/>
        <v>-29.438403539269821</v>
      </c>
      <c r="H957" s="26">
        <f t="shared" si="238"/>
        <v>0.77430430000000006</v>
      </c>
      <c r="I957" s="26">
        <f t="shared" si="239"/>
        <v>0.74812086000000011</v>
      </c>
      <c r="J957" s="29">
        <f t="shared" si="242"/>
        <v>0.73928171249999997</v>
      </c>
      <c r="K957" s="29">
        <f t="shared" si="240"/>
        <v>-8.839147500000144E-3</v>
      </c>
      <c r="L957" s="58">
        <f t="shared" si="241"/>
        <v>-3.5022587500000091E-2</v>
      </c>
      <c r="M957" s="23"/>
      <c r="N957" s="40">
        <f t="shared" si="233"/>
        <v>-0.23963953142289757</v>
      </c>
      <c r="O957" s="40">
        <f t="shared" si="237"/>
        <v>-5.5629999999999997</v>
      </c>
      <c r="P957" s="44"/>
      <c r="Q957" s="40"/>
      <c r="R957" s="23"/>
    </row>
    <row r="958" spans="1:18" ht="15">
      <c r="A958" s="7">
        <v>544000</v>
      </c>
      <c r="B958" s="7">
        <f t="shared" si="234"/>
        <v>-544</v>
      </c>
      <c r="C958" s="6">
        <v>0.51244487999999999</v>
      </c>
      <c r="E958" s="8"/>
      <c r="F958" s="25">
        <f t="shared" si="235"/>
        <v>-28.665041062588976</v>
      </c>
      <c r="G958" s="25">
        <f t="shared" si="236"/>
        <v>-27.891678585907769</v>
      </c>
      <c r="H958" s="26">
        <f t="shared" si="238"/>
        <v>0.62448764000000001</v>
      </c>
      <c r="I958" s="26">
        <f t="shared" si="239"/>
        <v>0.6610393733333334</v>
      </c>
      <c r="J958" s="29">
        <f t="shared" si="242"/>
        <v>0.75883513244444445</v>
      </c>
      <c r="K958" s="29">
        <f t="shared" si="240"/>
        <v>9.7795759111111047E-2</v>
      </c>
      <c r="L958" s="58">
        <f t="shared" si="241"/>
        <v>0.13434749244444444</v>
      </c>
      <c r="M958" s="23"/>
      <c r="N958" s="40">
        <f t="shared" si="233"/>
        <v>0.44048349052289343</v>
      </c>
      <c r="O958" s="40">
        <f t="shared" si="237"/>
        <v>-5.5629999999999997</v>
      </c>
      <c r="P958" s="44"/>
      <c r="Q958" s="40"/>
      <c r="R958" s="23"/>
    </row>
    <row r="959" spans="1:18" ht="15">
      <c r="A959" s="7">
        <v>543000</v>
      </c>
      <c r="B959" s="7">
        <f t="shared" si="234"/>
        <v>-543</v>
      </c>
      <c r="C959" s="6">
        <v>0.49483641299999997</v>
      </c>
      <c r="E959" s="8"/>
      <c r="F959" s="25">
        <f t="shared" si="235"/>
        <v>-27.118316109226924</v>
      </c>
      <c r="G959" s="25">
        <f t="shared" si="236"/>
        <v>-26.344953632545717</v>
      </c>
      <c r="H959" s="26">
        <f t="shared" si="238"/>
        <v>0.58432617999999992</v>
      </c>
      <c r="I959" s="26">
        <f t="shared" si="239"/>
        <v>0.66521923766666669</v>
      </c>
      <c r="J959" s="29">
        <f t="shared" si="242"/>
        <v>0.76592574877777775</v>
      </c>
      <c r="K959" s="29">
        <f t="shared" si="240"/>
        <v>0.10070651111111106</v>
      </c>
      <c r="L959" s="58">
        <f t="shared" si="241"/>
        <v>0.18159956877777783</v>
      </c>
      <c r="M959" s="23"/>
      <c r="N959" s="40">
        <f t="shared" si="233"/>
        <v>0.91449939182432305</v>
      </c>
      <c r="O959" s="40">
        <f t="shared" si="237"/>
        <v>-5.5629999999999997</v>
      </c>
      <c r="P959" s="44"/>
      <c r="Q959" s="40"/>
      <c r="R959" s="23"/>
    </row>
    <row r="960" spans="1:18" ht="15">
      <c r="A960" s="7">
        <v>542000</v>
      </c>
      <c r="B960" s="7">
        <f t="shared" si="234"/>
        <v>-542</v>
      </c>
      <c r="C960" s="6">
        <v>0.352718853</v>
      </c>
      <c r="E960" s="8"/>
      <c r="F960" s="25">
        <f t="shared" si="235"/>
        <v>-25.571591155864873</v>
      </c>
      <c r="G960" s="25">
        <f t="shared" si="236"/>
        <v>-24.798228679183666</v>
      </c>
      <c r="H960" s="26">
        <f t="shared" si="238"/>
        <v>0.78684389300000002</v>
      </c>
      <c r="I960" s="26">
        <f t="shared" si="239"/>
        <v>0.71933778200000009</v>
      </c>
      <c r="J960" s="29">
        <f t="shared" si="242"/>
        <v>0.76798505544444451</v>
      </c>
      <c r="K960" s="29">
        <f t="shared" si="240"/>
        <v>4.8647273444444417E-2</v>
      </c>
      <c r="L960" s="58">
        <f t="shared" si="241"/>
        <v>-1.8858837555555508E-2</v>
      </c>
      <c r="M960" s="23"/>
      <c r="N960" s="40">
        <f t="shared" si="233"/>
        <v>0.96061086416251873</v>
      </c>
      <c r="O960" s="40">
        <f t="shared" si="237"/>
        <v>-5.5629999999999997</v>
      </c>
      <c r="P960" s="44"/>
      <c r="Q960" s="40"/>
      <c r="R960" s="23"/>
    </row>
    <row r="961" spans="1:18" ht="15">
      <c r="A961" s="7">
        <v>541000</v>
      </c>
      <c r="B961" s="7">
        <f t="shared" si="234"/>
        <v>-541</v>
      </c>
      <c r="C961" s="6">
        <v>0.23948905300000001</v>
      </c>
      <c r="E961" s="8"/>
      <c r="F961" s="25">
        <f t="shared" si="235"/>
        <v>-24.024866202502821</v>
      </c>
      <c r="G961" s="25">
        <f t="shared" si="236"/>
        <v>-23.251503725821614</v>
      </c>
      <c r="H961" s="26">
        <f t="shared" si="238"/>
        <v>0.78684327300000001</v>
      </c>
      <c r="I961" s="26">
        <f t="shared" si="239"/>
        <v>0.83243125083333336</v>
      </c>
      <c r="J961" s="29">
        <f t="shared" si="242"/>
        <v>0.7638034628888889</v>
      </c>
      <c r="K961" s="29">
        <f t="shared" si="240"/>
        <v>-6.8627787944444463E-2</v>
      </c>
      <c r="L961" s="58">
        <f t="shared" si="241"/>
        <v>-2.3039810111111114E-2</v>
      </c>
      <c r="M961" s="23"/>
      <c r="N961" s="40">
        <f t="shared" si="233"/>
        <v>0.55724183715850439</v>
      </c>
      <c r="O961" s="40">
        <f t="shared" si="237"/>
        <v>-5.5629999999999997</v>
      </c>
      <c r="P961" s="44"/>
      <c r="Q961" s="40"/>
      <c r="R961" s="23"/>
    </row>
    <row r="962" spans="1:18" ht="15">
      <c r="A962" s="7">
        <v>540000</v>
      </c>
      <c r="B962" s="7">
        <f t="shared" si="234"/>
        <v>-540</v>
      </c>
      <c r="C962" s="6">
        <v>0.40162230700000001</v>
      </c>
      <c r="E962" s="8"/>
      <c r="F962" s="25">
        <f t="shared" si="235"/>
        <v>-22.478141249140769</v>
      </c>
      <c r="G962" s="25">
        <f t="shared" si="236"/>
        <v>-21.704778772459562</v>
      </c>
      <c r="H962" s="26">
        <f t="shared" si="238"/>
        <v>0.92360658650000005</v>
      </c>
      <c r="I962" s="26">
        <f t="shared" si="239"/>
        <v>0.81908536650000008</v>
      </c>
      <c r="J962" s="29">
        <f t="shared" si="242"/>
        <v>0.77199043477777785</v>
      </c>
      <c r="K962" s="29">
        <f t="shared" si="240"/>
        <v>-4.7094931722222233E-2</v>
      </c>
      <c r="L962" s="58">
        <f t="shared" si="241"/>
        <v>-0.1516161517222222</v>
      </c>
      <c r="M962" s="23"/>
      <c r="N962" s="40">
        <f t="shared" ref="N962:N981" si="243" xml:space="preserve"> SIN((2*PI()*(G962+O962)/13.9205245802584) + 2.989911921)</f>
        <v>-0.10686683850515422</v>
      </c>
      <c r="O962" s="40">
        <f t="shared" si="237"/>
        <v>-5.5629999999999997</v>
      </c>
      <c r="P962" s="44"/>
      <c r="Q962" s="40"/>
      <c r="R962" s="23"/>
    </row>
    <row r="963" spans="1:18" ht="15">
      <c r="A963" s="7">
        <v>539000</v>
      </c>
      <c r="B963" s="7">
        <f t="shared" ref="B963:B1026" si="244">-A963/1000</f>
        <v>-539</v>
      </c>
      <c r="C963" s="6">
        <v>0.564440787</v>
      </c>
      <c r="E963" s="8"/>
      <c r="F963" s="25">
        <f t="shared" si="235"/>
        <v>-20.931416295778718</v>
      </c>
      <c r="G963" s="25">
        <f t="shared" si="236"/>
        <v>-20.15805381909751</v>
      </c>
      <c r="H963" s="26">
        <f t="shared" si="238"/>
        <v>0.74680623999999995</v>
      </c>
      <c r="I963" s="26">
        <f t="shared" si="239"/>
        <v>0.83649652433333321</v>
      </c>
      <c r="J963" s="29">
        <f t="shared" si="242"/>
        <v>0.79606349555555567</v>
      </c>
      <c r="K963" s="29">
        <f t="shared" si="240"/>
        <v>-4.0433028777777547E-2</v>
      </c>
      <c r="L963" s="58">
        <f t="shared" si="241"/>
        <v>4.9257255555555712E-2</v>
      </c>
      <c r="M963" s="23"/>
      <c r="N963" s="40">
        <f t="shared" si="243"/>
        <v>-0.72097133273963721</v>
      </c>
      <c r="O963" s="40">
        <f t="shared" si="237"/>
        <v>-5.5629999999999997</v>
      </c>
      <c r="P963" s="44"/>
      <c r="Q963" s="40"/>
      <c r="R963" s="23"/>
    </row>
    <row r="964" spans="1:18" ht="15">
      <c r="A964" s="7">
        <v>538000</v>
      </c>
      <c r="B964" s="7">
        <f t="shared" si="244"/>
        <v>-538</v>
      </c>
      <c r="C964" s="6">
        <v>0.58724672</v>
      </c>
      <c r="E964" s="8"/>
      <c r="F964" s="25">
        <f t="shared" ref="F964:F981" si="245">F963 + 1.54672495336205</f>
        <v>-19.384691342416666</v>
      </c>
      <c r="G964" s="25">
        <f t="shared" ref="G964:G981" si="246">G963 + 1.54672495336205</f>
        <v>-18.611328865735459</v>
      </c>
      <c r="H964" s="26">
        <f t="shared" si="238"/>
        <v>0.83907674649999997</v>
      </c>
      <c r="I964" s="26">
        <f t="shared" si="239"/>
        <v>0.79793976450000004</v>
      </c>
      <c r="J964" s="29">
        <f t="shared" si="242"/>
        <v>0.82462239261111103</v>
      </c>
      <c r="K964" s="29">
        <f t="shared" si="240"/>
        <v>2.6682628111110995E-2</v>
      </c>
      <c r="L964" s="58">
        <f t="shared" si="241"/>
        <v>-1.4454353888888938E-2</v>
      </c>
      <c r="M964" s="23"/>
      <c r="N964" s="40">
        <f t="shared" si="243"/>
        <v>-0.99772532768140898</v>
      </c>
      <c r="O964" s="40">
        <f t="shared" ref="O964:O981" si="247">O963</f>
        <v>-5.5629999999999997</v>
      </c>
      <c r="P964" s="44"/>
      <c r="Q964" s="40"/>
      <c r="R964" s="23"/>
    </row>
    <row r="965" spans="1:18" ht="15">
      <c r="A965" s="7">
        <v>537000</v>
      </c>
      <c r="B965" s="7">
        <f t="shared" si="244"/>
        <v>-537</v>
      </c>
      <c r="C965" s="6">
        <v>0.48196361300000001</v>
      </c>
      <c r="E965" s="8"/>
      <c r="F965" s="25">
        <f t="shared" si="245"/>
        <v>-17.837966389054614</v>
      </c>
      <c r="G965" s="25">
        <f t="shared" si="246"/>
        <v>-17.064603912373407</v>
      </c>
      <c r="H965" s="26">
        <f t="shared" si="238"/>
        <v>0.80793630699999996</v>
      </c>
      <c r="I965" s="26">
        <f t="shared" si="239"/>
        <v>0.83166670016666666</v>
      </c>
      <c r="J965" s="29">
        <f t="shared" si="242"/>
        <v>0.83600129038888893</v>
      </c>
      <c r="K965" s="29">
        <f t="shared" si="240"/>
        <v>4.3345902222222676E-3</v>
      </c>
      <c r="L965" s="58">
        <f t="shared" si="241"/>
        <v>2.8064983388888964E-2</v>
      </c>
      <c r="M965" s="23"/>
      <c r="N965" s="40">
        <f t="shared" si="243"/>
        <v>-0.80763255331916717</v>
      </c>
      <c r="O965" s="40">
        <f t="shared" si="247"/>
        <v>-5.5629999999999997</v>
      </c>
      <c r="P965" s="44"/>
      <c r="Q965" s="40"/>
      <c r="R965" s="23"/>
    </row>
    <row r="966" spans="1:18" ht="15">
      <c r="A966" s="7">
        <v>536000</v>
      </c>
      <c r="B966" s="7">
        <f t="shared" si="244"/>
        <v>-536</v>
      </c>
      <c r="C966" s="6">
        <v>0.50708991999999997</v>
      </c>
      <c r="E966" s="8"/>
      <c r="F966" s="25">
        <f t="shared" si="245"/>
        <v>-16.291241435692562</v>
      </c>
      <c r="G966" s="25">
        <f t="shared" si="246"/>
        <v>-15.517878959011357</v>
      </c>
      <c r="H966" s="26">
        <f t="shared" ref="H966:H976" si="248">AVERAGEIFS(VADM,KyrBP,"&gt;"&amp;F966,KyrBP,"&lt;="&amp;F967)</f>
        <v>0.84798704700000005</v>
      </c>
      <c r="I966" s="26">
        <f t="shared" si="239"/>
        <v>0.83235618033333336</v>
      </c>
      <c r="J966" s="29">
        <f t="shared" si="242"/>
        <v>0.86007595561111094</v>
      </c>
      <c r="K966" s="29">
        <f t="shared" si="240"/>
        <v>2.7719775277777581E-2</v>
      </c>
      <c r="L966" s="58">
        <f t="shared" si="241"/>
        <v>1.2088908611110893E-2</v>
      </c>
      <c r="M966" s="23"/>
      <c r="N966" s="40">
        <f t="shared" si="243"/>
        <v>-0.23963953142287109</v>
      </c>
      <c r="O966" s="40">
        <f t="shared" si="247"/>
        <v>-5.5629999999999997</v>
      </c>
      <c r="P966" s="44"/>
      <c r="Q966" s="40"/>
      <c r="R966" s="23"/>
    </row>
    <row r="967" spans="1:18" ht="15">
      <c r="A967" s="7">
        <v>535000</v>
      </c>
      <c r="B967" s="7">
        <f t="shared" si="244"/>
        <v>-535</v>
      </c>
      <c r="C967" s="6">
        <v>0.650826707</v>
      </c>
      <c r="E967" s="8"/>
      <c r="F967" s="25">
        <f t="shared" si="245"/>
        <v>-14.744516482330512</v>
      </c>
      <c r="G967" s="25">
        <f t="shared" si="246"/>
        <v>-13.971154005649307</v>
      </c>
      <c r="H967" s="26">
        <f t="shared" si="248"/>
        <v>0.84114518699999996</v>
      </c>
      <c r="I967" s="26">
        <f t="shared" si="239"/>
        <v>0.84349616250000004</v>
      </c>
      <c r="J967" s="29">
        <f t="shared" si="242"/>
        <v>0.86967556155555559</v>
      </c>
      <c r="K967" s="29">
        <f t="shared" si="240"/>
        <v>2.6179399055555552E-2</v>
      </c>
      <c r="L967" s="58">
        <f t="shared" si="241"/>
        <v>2.8530374555555627E-2</v>
      </c>
      <c r="M967" s="23"/>
      <c r="N967" s="40">
        <f t="shared" si="243"/>
        <v>0.44048349052291952</v>
      </c>
      <c r="O967" s="40">
        <f t="shared" si="247"/>
        <v>-5.5629999999999997</v>
      </c>
      <c r="P967" s="44"/>
      <c r="Q967" s="40"/>
      <c r="R967" s="23"/>
    </row>
    <row r="968" spans="1:18" ht="15">
      <c r="A968" s="7">
        <v>534000</v>
      </c>
      <c r="B968" s="7">
        <f t="shared" si="244"/>
        <v>-534</v>
      </c>
      <c r="C968" s="6">
        <v>0.66608752000000004</v>
      </c>
      <c r="E968" s="8"/>
      <c r="F968" s="25">
        <f t="shared" si="245"/>
        <v>-13.197791528968462</v>
      </c>
      <c r="G968" s="25">
        <f t="shared" si="246"/>
        <v>-12.424429052287257</v>
      </c>
      <c r="H968" s="26">
        <f t="shared" si="248"/>
        <v>0.84135625349999998</v>
      </c>
      <c r="I968" s="26">
        <f t="shared" ref="I968:I972" si="249">AVERAGE(H967:H969)</f>
        <v>0.85725180450000005</v>
      </c>
      <c r="J968" s="29">
        <f t="shared" si="242"/>
        <v>0.89382082672222218</v>
      </c>
      <c r="K968" s="29">
        <f t="shared" si="240"/>
        <v>3.6569022222222136E-2</v>
      </c>
      <c r="L968" s="58">
        <f t="shared" si="241"/>
        <v>5.2464573222222199E-2</v>
      </c>
      <c r="M968" s="23"/>
      <c r="N968" s="40">
        <f t="shared" si="243"/>
        <v>0.91449939182433415</v>
      </c>
      <c r="O968" s="40">
        <f t="shared" si="247"/>
        <v>-5.5629999999999997</v>
      </c>
      <c r="P968" s="44"/>
      <c r="Q968" s="40"/>
      <c r="R968" s="23"/>
    </row>
    <row r="969" spans="1:18" ht="15">
      <c r="A969" s="7">
        <v>533000</v>
      </c>
      <c r="B969" s="7">
        <f t="shared" si="244"/>
        <v>-533</v>
      </c>
      <c r="C969" s="6">
        <v>0.78213193299999995</v>
      </c>
      <c r="E969" s="8"/>
      <c r="F969" s="25">
        <f t="shared" si="245"/>
        <v>-11.651066575606412</v>
      </c>
      <c r="G969" s="25">
        <f t="shared" si="246"/>
        <v>-10.877704098925207</v>
      </c>
      <c r="H969" s="26">
        <f t="shared" si="248"/>
        <v>0.88925397299999998</v>
      </c>
      <c r="I969" s="26">
        <f t="shared" si="249"/>
        <v>0.9113751621666667</v>
      </c>
      <c r="J969" s="29">
        <f t="shared" si="242"/>
        <v>0.89544048599999981</v>
      </c>
      <c r="K969" s="29">
        <f t="shared" si="240"/>
        <v>-1.5934676166666883E-2</v>
      </c>
      <c r="L969" s="58">
        <f t="shared" si="241"/>
        <v>6.1865129999998381E-3</v>
      </c>
      <c r="M969" s="23"/>
      <c r="N969" s="40">
        <f t="shared" si="243"/>
        <v>0.96061086416251085</v>
      </c>
      <c r="O969" s="40">
        <f t="shared" si="247"/>
        <v>-5.5629999999999997</v>
      </c>
      <c r="P969" s="44"/>
      <c r="Q969" s="40"/>
      <c r="R969" s="23"/>
    </row>
    <row r="970" spans="1:18" ht="15">
      <c r="A970" s="7">
        <v>532000</v>
      </c>
      <c r="B970" s="7">
        <f t="shared" si="244"/>
        <v>-532</v>
      </c>
      <c r="C970" s="6">
        <v>0.56596376000000004</v>
      </c>
      <c r="E970" s="8"/>
      <c r="F970" s="25">
        <f t="shared" si="245"/>
        <v>-10.104341622244362</v>
      </c>
      <c r="G970" s="25">
        <f t="shared" si="246"/>
        <v>-9.3309791455631572</v>
      </c>
      <c r="H970" s="26">
        <f t="shared" si="248"/>
        <v>1.0035152599999999</v>
      </c>
      <c r="I970" s="26">
        <f t="shared" si="249"/>
        <v>0.96759075766666669</v>
      </c>
      <c r="J970" s="29">
        <f t="shared" si="242"/>
        <v>0.90593645188888894</v>
      </c>
      <c r="K970" s="29">
        <f t="shared" si="240"/>
        <v>-6.1654305777777751E-2</v>
      </c>
      <c r="L970" s="58">
        <f t="shared" si="241"/>
        <v>-9.7578808111110971E-2</v>
      </c>
      <c r="M970" s="23"/>
      <c r="N970" s="40">
        <f t="shared" si="243"/>
        <v>0.55724183715848463</v>
      </c>
      <c r="O970" s="40">
        <f t="shared" si="247"/>
        <v>-5.5629999999999997</v>
      </c>
      <c r="P970" s="44"/>
      <c r="Q970" s="40"/>
      <c r="R970" s="23"/>
    </row>
    <row r="971" spans="1:18" ht="15">
      <c r="A971" s="7">
        <v>531000</v>
      </c>
      <c r="B971" s="7">
        <f t="shared" si="244"/>
        <v>-531</v>
      </c>
      <c r="C971" s="6">
        <v>0.52277542700000001</v>
      </c>
      <c r="E971" s="8"/>
      <c r="F971" s="25">
        <f t="shared" si="245"/>
        <v>-8.5576166688823125</v>
      </c>
      <c r="G971" s="25">
        <f t="shared" si="246"/>
        <v>-7.7842541922011073</v>
      </c>
      <c r="H971" s="26">
        <f t="shared" si="248"/>
        <v>1.01000304</v>
      </c>
      <c r="I971" s="26">
        <f t="shared" si="249"/>
        <v>0.99254397549999995</v>
      </c>
      <c r="J971" s="29">
        <f t="shared" si="242"/>
        <v>0.91740455777777774</v>
      </c>
      <c r="K971" s="29">
        <f t="shared" ref="K971:K972" si="250">J971-I971</f>
        <v>-7.5139417722222213E-2</v>
      </c>
      <c r="L971" s="58">
        <f t="shared" ref="L971:L972" si="251">J971-H971</f>
        <v>-9.2598482222222223E-2</v>
      </c>
      <c r="M971" s="23"/>
      <c r="N971" s="40">
        <f t="shared" si="243"/>
        <v>-0.10686683850517782</v>
      </c>
      <c r="O971" s="40">
        <f t="shared" si="247"/>
        <v>-5.5629999999999997</v>
      </c>
      <c r="P971" s="44"/>
      <c r="Q971" s="40"/>
      <c r="R971" s="23"/>
    </row>
    <row r="972" spans="1:18" ht="15">
      <c r="A972" s="7">
        <v>530000</v>
      </c>
      <c r="B972" s="7">
        <f t="shared" si="244"/>
        <v>-530</v>
      </c>
      <c r="C972" s="6">
        <v>0.61046544000000003</v>
      </c>
      <c r="E972" s="8"/>
      <c r="F972" s="25">
        <f t="shared" si="245"/>
        <v>-7.0108917155202626</v>
      </c>
      <c r="G972" s="54">
        <f t="shared" si="246"/>
        <v>-6.2375292388390573</v>
      </c>
      <c r="H972" s="26">
        <f t="shared" si="248"/>
        <v>0.96411362649999999</v>
      </c>
      <c r="I972" s="26">
        <f t="shared" si="249"/>
        <v>0.94259011550000016</v>
      </c>
      <c r="J972" s="29">
        <f t="shared" si="242"/>
        <v>0.93505509255555552</v>
      </c>
      <c r="K972" s="29">
        <f t="shared" si="250"/>
        <v>-7.5350229444446359E-3</v>
      </c>
      <c r="L972" s="58">
        <f t="shared" si="251"/>
        <v>-2.9058533944444465E-2</v>
      </c>
      <c r="M972" s="23"/>
      <c r="N972" s="40">
        <f t="shared" si="243"/>
        <v>-0.72097133273965364</v>
      </c>
      <c r="O972" s="40">
        <f t="shared" si="247"/>
        <v>-5.5629999999999997</v>
      </c>
      <c r="P972" s="44"/>
      <c r="Q972" s="40"/>
      <c r="R972" s="23"/>
    </row>
    <row r="973" spans="1:18" ht="15">
      <c r="A973" s="7">
        <v>529000</v>
      </c>
      <c r="B973" s="7">
        <f t="shared" si="244"/>
        <v>-529</v>
      </c>
      <c r="C973" s="6">
        <v>0.62990652000000003</v>
      </c>
      <c r="E973" s="8"/>
      <c r="F973" s="25">
        <f t="shared" si="245"/>
        <v>-5.4641667621582126</v>
      </c>
      <c r="G973" s="25">
        <f t="shared" si="246"/>
        <v>-4.6908042854770073</v>
      </c>
      <c r="H973" s="26">
        <f t="shared" si="248"/>
        <v>0.85365368000000008</v>
      </c>
      <c r="I973" s="26"/>
      <c r="J973" s="29"/>
      <c r="K973" s="29"/>
      <c r="L973" s="58"/>
      <c r="M973" s="23"/>
      <c r="N973" s="40">
        <f t="shared" si="243"/>
        <v>-0.99772532768141042</v>
      </c>
      <c r="O973" s="40">
        <f t="shared" si="247"/>
        <v>-5.5629999999999997</v>
      </c>
      <c r="P973" s="44"/>
      <c r="Q973" s="40"/>
      <c r="R973" s="23"/>
    </row>
    <row r="974" spans="1:18" ht="15">
      <c r="A974" s="7">
        <v>528000</v>
      </c>
      <c r="B974" s="7">
        <f t="shared" si="244"/>
        <v>-528</v>
      </c>
      <c r="C974" s="6">
        <v>0.68332742700000004</v>
      </c>
      <c r="E974" s="8"/>
      <c r="F974" s="25">
        <f t="shared" si="245"/>
        <v>-3.9174418087961627</v>
      </c>
      <c r="G974" s="25">
        <f t="shared" si="246"/>
        <v>-3.1440793321149574</v>
      </c>
      <c r="H974" s="26">
        <f t="shared" si="248"/>
        <v>0.90239999999999998</v>
      </c>
      <c r="I974" s="26"/>
      <c r="J974" s="29"/>
      <c r="K974" s="29"/>
      <c r="L974" s="20"/>
      <c r="M974" s="23"/>
      <c r="N974" s="40">
        <f t="shared" si="243"/>
        <v>-0.80763255331915529</v>
      </c>
      <c r="O974" s="40">
        <f t="shared" si="247"/>
        <v>-5.5629999999999997</v>
      </c>
      <c r="P974" s="44"/>
      <c r="Q974" s="27"/>
      <c r="R974" s="23"/>
    </row>
    <row r="975" spans="1:18" ht="15">
      <c r="A975" s="7">
        <v>527000</v>
      </c>
      <c r="B975" s="7">
        <f t="shared" si="244"/>
        <v>-527</v>
      </c>
      <c r="C975" s="6">
        <v>0.55737950700000005</v>
      </c>
      <c r="E975" s="8"/>
      <c r="F975" s="25">
        <f t="shared" si="245"/>
        <v>-2.3707168554341127</v>
      </c>
      <c r="G975" s="25">
        <f t="shared" si="246"/>
        <v>-1.5973543787529074</v>
      </c>
      <c r="H975" s="26">
        <f t="shared" si="248"/>
        <v>0.95120000000000005</v>
      </c>
      <c r="I975" s="26"/>
      <c r="J975" s="29"/>
      <c r="K975" s="29"/>
      <c r="L975" s="20"/>
      <c r="M975" s="23"/>
      <c r="N975" s="40">
        <f t="shared" si="243"/>
        <v>-0.23963953142284802</v>
      </c>
      <c r="O975" s="40">
        <f t="shared" si="247"/>
        <v>-5.5629999999999997</v>
      </c>
      <c r="P975" s="44"/>
      <c r="Q975" s="27"/>
      <c r="R975" s="23"/>
    </row>
    <row r="976" spans="1:18" ht="15">
      <c r="A976" s="7">
        <v>526000</v>
      </c>
      <c r="B976" s="7">
        <f t="shared" si="244"/>
        <v>-526</v>
      </c>
      <c r="C976" s="6">
        <v>0.46075396000000002</v>
      </c>
      <c r="E976" s="8"/>
      <c r="F976" s="25">
        <f t="shared" si="245"/>
        <v>-0.82399190207206274</v>
      </c>
      <c r="G976" s="25">
        <f t="shared" si="246"/>
        <v>-5.0629425390857463E-2</v>
      </c>
      <c r="H976" s="26">
        <f t="shared" si="248"/>
        <v>1</v>
      </c>
      <c r="I976" s="26"/>
      <c r="J976" s="29"/>
      <c r="K976" s="29"/>
      <c r="L976" s="20"/>
      <c r="M976" s="23"/>
      <c r="N976" s="40">
        <f t="shared" si="243"/>
        <v>0.44048349052293884</v>
      </c>
      <c r="O976" s="40">
        <f t="shared" si="247"/>
        <v>-5.5629999999999997</v>
      </c>
      <c r="P976" s="44"/>
      <c r="Q976" s="27"/>
      <c r="R976" s="23"/>
    </row>
    <row r="977" spans="1:18" ht="15">
      <c r="A977" s="7">
        <v>525000</v>
      </c>
      <c r="B977" s="7">
        <f t="shared" si="244"/>
        <v>-525</v>
      </c>
      <c r="C977" s="6">
        <v>0.64547021299999996</v>
      </c>
      <c r="E977" s="8"/>
      <c r="F977" s="25">
        <f t="shared" si="245"/>
        <v>0.72273305128998722</v>
      </c>
      <c r="G977" s="25">
        <f t="shared" si="246"/>
        <v>1.4960955279711925</v>
      </c>
      <c r="H977" s="26"/>
      <c r="I977" s="26"/>
      <c r="J977" s="29"/>
      <c r="K977" s="29"/>
      <c r="L977" s="20"/>
      <c r="M977" s="23"/>
      <c r="N977" s="40">
        <f t="shared" si="243"/>
        <v>0.91449939182434348</v>
      </c>
      <c r="O977" s="40">
        <f t="shared" si="247"/>
        <v>-5.5629999999999997</v>
      </c>
      <c r="P977" s="44"/>
      <c r="Q977" s="27"/>
      <c r="R977" s="23"/>
    </row>
    <row r="978" spans="1:18" ht="15">
      <c r="A978" s="7">
        <v>524000</v>
      </c>
      <c r="B978" s="7">
        <f t="shared" si="244"/>
        <v>-524</v>
      </c>
      <c r="C978" s="6">
        <v>0.69720064000000004</v>
      </c>
      <c r="E978" s="8"/>
      <c r="F978" s="25">
        <f t="shared" si="245"/>
        <v>2.2694580046520372</v>
      </c>
      <c r="G978" s="25">
        <f t="shared" si="246"/>
        <v>3.0428204813332425</v>
      </c>
      <c r="H978" s="26"/>
      <c r="I978" s="26"/>
      <c r="J978" s="29"/>
      <c r="K978" s="29"/>
      <c r="L978" s="20"/>
      <c r="M978" s="23"/>
      <c r="N978" s="40">
        <f t="shared" si="243"/>
        <v>0.96061086416250474</v>
      </c>
      <c r="O978" s="40">
        <f t="shared" si="247"/>
        <v>-5.5629999999999997</v>
      </c>
      <c r="P978" s="44"/>
      <c r="Q978" s="27"/>
      <c r="R978" s="23"/>
    </row>
    <row r="979" spans="1:18" ht="15">
      <c r="A979" s="7">
        <v>523000</v>
      </c>
      <c r="B979" s="7">
        <f t="shared" si="244"/>
        <v>-523</v>
      </c>
      <c r="C979" s="6">
        <v>0.69957677299999999</v>
      </c>
      <c r="E979" s="8"/>
      <c r="F979" s="25">
        <f t="shared" si="245"/>
        <v>3.8161829580140871</v>
      </c>
      <c r="G979" s="25">
        <f t="shared" si="246"/>
        <v>4.5895454346952924</v>
      </c>
      <c r="H979" s="26"/>
      <c r="I979" s="26"/>
      <c r="J979" s="29"/>
      <c r="K979" s="29"/>
      <c r="L979" s="20"/>
      <c r="M979" s="23"/>
      <c r="N979" s="40">
        <f t="shared" si="243"/>
        <v>0.55724183715846565</v>
      </c>
      <c r="O979" s="40">
        <f t="shared" si="247"/>
        <v>-5.5629999999999997</v>
      </c>
      <c r="P979" s="44"/>
      <c r="Q979" s="27"/>
      <c r="R979" s="23"/>
    </row>
    <row r="980" spans="1:18" ht="15">
      <c r="A980" s="7">
        <v>522000</v>
      </c>
      <c r="B980" s="7">
        <f t="shared" si="244"/>
        <v>-522</v>
      </c>
      <c r="C980" s="6">
        <v>0.68368119999999999</v>
      </c>
      <c r="E980" s="8"/>
      <c r="F980" s="25">
        <f t="shared" si="245"/>
        <v>5.3629079113761371</v>
      </c>
      <c r="G980" s="25">
        <f t="shared" si="246"/>
        <v>6.1362703880573424</v>
      </c>
      <c r="H980" s="26"/>
      <c r="I980" s="26"/>
      <c r="J980" s="29"/>
      <c r="K980" s="29"/>
      <c r="L980" s="20"/>
      <c r="M980" s="23"/>
      <c r="N980" s="40">
        <f t="shared" si="243"/>
        <v>-0.1068668385052001</v>
      </c>
      <c r="O980" s="40">
        <f t="shared" si="247"/>
        <v>-5.5629999999999997</v>
      </c>
      <c r="P980" s="44"/>
      <c r="Q980" s="27"/>
      <c r="R980" s="23"/>
    </row>
    <row r="981" spans="1:18" ht="15">
      <c r="A981" s="7">
        <v>521000</v>
      </c>
      <c r="B981" s="7">
        <f t="shared" si="244"/>
        <v>-521</v>
      </c>
      <c r="C981" s="6">
        <v>0.76837081299999999</v>
      </c>
      <c r="E981" s="8"/>
      <c r="F981" s="25">
        <f t="shared" si="245"/>
        <v>6.9096328647381871</v>
      </c>
      <c r="G981" s="25">
        <f t="shared" si="246"/>
        <v>7.6829953414193923</v>
      </c>
      <c r="H981" s="26"/>
      <c r="I981" s="26"/>
      <c r="J981" s="29"/>
      <c r="K981" s="29"/>
      <c r="L981" s="20"/>
      <c r="M981" s="23"/>
      <c r="N981" s="40">
        <f t="shared" si="243"/>
        <v>-0.72097133273966896</v>
      </c>
      <c r="O981" s="40">
        <f t="shared" si="247"/>
        <v>-5.5629999999999997</v>
      </c>
      <c r="P981" s="44"/>
      <c r="Q981" s="27"/>
      <c r="R981" s="23"/>
    </row>
    <row r="982" spans="1:18" ht="15">
      <c r="A982" s="7">
        <v>520000</v>
      </c>
      <c r="B982" s="7">
        <f t="shared" si="244"/>
        <v>-520</v>
      </c>
      <c r="C982" s="6">
        <v>0.97964253300000004</v>
      </c>
      <c r="E982" s="8"/>
      <c r="F982" s="25"/>
      <c r="G982" s="25"/>
      <c r="H982" s="26"/>
      <c r="I982" s="26"/>
      <c r="J982" s="29"/>
      <c r="K982" s="29"/>
      <c r="L982" s="20"/>
      <c r="M982" s="23"/>
      <c r="N982" s="27"/>
      <c r="O982" s="27"/>
      <c r="P982" s="44"/>
      <c r="Q982" s="27"/>
      <c r="R982" s="23"/>
    </row>
    <row r="983" spans="1:18" ht="15">
      <c r="A983" s="7">
        <v>519000</v>
      </c>
      <c r="B983" s="7">
        <f t="shared" si="244"/>
        <v>-519</v>
      </c>
      <c r="C983" s="6">
        <v>1.1145656399999999</v>
      </c>
      <c r="E983" s="8"/>
      <c r="F983" s="25"/>
      <c r="G983" s="25"/>
      <c r="H983" s="26"/>
      <c r="I983" s="26"/>
      <c r="J983" s="29"/>
      <c r="K983" s="29"/>
      <c r="L983" s="20"/>
      <c r="M983" s="23"/>
      <c r="N983" s="27"/>
      <c r="O983" s="27"/>
      <c r="P983" s="44"/>
      <c r="Q983" s="27"/>
      <c r="R983" s="23"/>
    </row>
    <row r="984" spans="1:18" ht="15">
      <c r="A984" s="7">
        <v>518000</v>
      </c>
      <c r="B984" s="7">
        <f t="shared" si="244"/>
        <v>-518</v>
      </c>
      <c r="C984" s="6">
        <v>0.97343621300000005</v>
      </c>
      <c r="E984" s="8"/>
      <c r="F984" s="25"/>
      <c r="G984" s="25"/>
      <c r="H984" s="26"/>
      <c r="I984" s="26"/>
      <c r="J984" s="29"/>
      <c r="K984" s="29"/>
      <c r="L984" s="20"/>
      <c r="M984" s="23"/>
      <c r="N984" s="27"/>
      <c r="O984" s="27"/>
      <c r="P984" s="44"/>
      <c r="Q984" s="27"/>
      <c r="R984" s="23"/>
    </row>
    <row r="985" spans="1:18" ht="15">
      <c r="A985" s="7">
        <v>517000</v>
      </c>
      <c r="B985" s="7">
        <f t="shared" si="244"/>
        <v>-517</v>
      </c>
      <c r="C985" s="6">
        <v>1.0051063870000001</v>
      </c>
      <c r="E985" s="8"/>
      <c r="F985" s="25"/>
      <c r="G985" s="25"/>
      <c r="H985" s="26"/>
      <c r="I985" s="26"/>
      <c r="J985" s="29"/>
      <c r="K985" s="29"/>
      <c r="L985" s="20"/>
      <c r="M985" s="23"/>
      <c r="N985" s="27"/>
      <c r="O985" s="27"/>
      <c r="P985" s="44"/>
      <c r="Q985" s="27"/>
      <c r="R985" s="23"/>
    </row>
    <row r="986" spans="1:18" ht="15">
      <c r="A986" s="7">
        <v>516000</v>
      </c>
      <c r="B986" s="7">
        <f t="shared" si="244"/>
        <v>-516</v>
      </c>
      <c r="C986" s="6">
        <v>1.0714818669999999</v>
      </c>
      <c r="E986" s="8"/>
      <c r="F986" s="25"/>
      <c r="G986" s="25"/>
      <c r="H986" s="26"/>
      <c r="I986" s="26"/>
      <c r="J986" s="29"/>
      <c r="K986" s="29"/>
      <c r="L986" s="20"/>
      <c r="M986" s="23"/>
      <c r="N986" s="27"/>
      <c r="O986" s="27"/>
      <c r="P986" s="44"/>
      <c r="Q986" s="27"/>
      <c r="R986" s="23"/>
    </row>
    <row r="987" spans="1:18" ht="15">
      <c r="A987" s="7">
        <v>515000</v>
      </c>
      <c r="B987" s="7">
        <f t="shared" si="244"/>
        <v>-515</v>
      </c>
      <c r="C987" s="6">
        <v>1.094538067</v>
      </c>
      <c r="E987" s="8"/>
      <c r="F987" s="25"/>
      <c r="G987" s="25"/>
      <c r="H987" s="26"/>
      <c r="I987" s="26"/>
      <c r="J987" s="29"/>
      <c r="K987" s="29"/>
      <c r="L987" s="20"/>
      <c r="M987" s="23"/>
      <c r="N987" s="27"/>
      <c r="O987" s="27"/>
      <c r="P987" s="44"/>
      <c r="Q987" s="27"/>
      <c r="R987" s="23"/>
    </row>
    <row r="988" spans="1:18" ht="15">
      <c r="A988" s="7">
        <v>514000</v>
      </c>
      <c r="B988" s="7">
        <f t="shared" si="244"/>
        <v>-514</v>
      </c>
      <c r="C988" s="6">
        <v>1.0524260270000001</v>
      </c>
      <c r="E988" s="8"/>
      <c r="F988" s="25"/>
      <c r="G988" s="25"/>
      <c r="H988" s="26"/>
      <c r="I988" s="26"/>
      <c r="J988" s="29"/>
      <c r="K988" s="29"/>
      <c r="L988" s="20"/>
      <c r="M988" s="23"/>
      <c r="N988" s="27"/>
      <c r="O988" s="27"/>
      <c r="P988" s="44"/>
      <c r="Q988" s="27"/>
      <c r="R988" s="23"/>
    </row>
    <row r="989" spans="1:18" ht="15">
      <c r="A989" s="7">
        <v>513000</v>
      </c>
      <c r="B989" s="7">
        <f t="shared" si="244"/>
        <v>-513</v>
      </c>
      <c r="C989" s="6">
        <v>1.1546297599999999</v>
      </c>
      <c r="E989" s="8"/>
      <c r="F989" s="25"/>
      <c r="G989" s="25"/>
      <c r="H989" s="26"/>
      <c r="I989" s="26"/>
      <c r="J989" s="29"/>
      <c r="K989" s="29"/>
      <c r="L989" s="20"/>
      <c r="M989" s="23"/>
      <c r="N989" s="27"/>
      <c r="O989" s="27"/>
      <c r="P989" s="44"/>
      <c r="Q989" s="27"/>
      <c r="R989" s="23"/>
    </row>
    <row r="990" spans="1:18" ht="15">
      <c r="A990" s="7">
        <v>512000</v>
      </c>
      <c r="B990" s="7">
        <f t="shared" si="244"/>
        <v>-512</v>
      </c>
      <c r="C990" s="6">
        <v>1.146389973</v>
      </c>
      <c r="E990" s="8"/>
      <c r="F990" s="25"/>
      <c r="G990" s="25"/>
      <c r="H990" s="26"/>
      <c r="I990" s="26"/>
      <c r="J990" s="29"/>
      <c r="K990" s="29"/>
      <c r="L990" s="20"/>
      <c r="M990" s="23"/>
      <c r="N990" s="27"/>
      <c r="O990" s="27"/>
      <c r="P990" s="44"/>
      <c r="Q990" s="27"/>
      <c r="R990" s="23"/>
    </row>
    <row r="991" spans="1:18" ht="15">
      <c r="A991" s="7">
        <v>511000</v>
      </c>
      <c r="B991" s="7">
        <f t="shared" si="244"/>
        <v>-511</v>
      </c>
      <c r="C991" s="6">
        <v>1.0887357600000001</v>
      </c>
      <c r="E991" s="8"/>
      <c r="F991" s="25"/>
      <c r="G991" s="25"/>
      <c r="H991" s="26"/>
      <c r="I991" s="26"/>
      <c r="J991" s="29"/>
      <c r="K991" s="29"/>
      <c r="L991" s="20"/>
      <c r="M991" s="23"/>
      <c r="N991" s="27"/>
      <c r="O991" s="27"/>
      <c r="P991" s="44"/>
      <c r="Q991" s="27"/>
      <c r="R991" s="23"/>
    </row>
    <row r="992" spans="1:18" ht="15">
      <c r="A992" s="7">
        <v>510000</v>
      </c>
      <c r="B992" s="7">
        <f t="shared" si="244"/>
        <v>-510</v>
      </c>
      <c r="C992" s="6">
        <v>1.1795285069999999</v>
      </c>
      <c r="E992" s="8"/>
      <c r="F992" s="25"/>
      <c r="G992" s="25"/>
      <c r="H992" s="26"/>
      <c r="I992" s="26"/>
      <c r="J992" s="29"/>
      <c r="K992" s="29"/>
      <c r="L992" s="20"/>
      <c r="M992" s="23"/>
      <c r="N992" s="27"/>
      <c r="O992" s="27"/>
      <c r="P992" s="44"/>
      <c r="Q992" s="27"/>
      <c r="R992" s="23"/>
    </row>
    <row r="993" spans="1:18" ht="15">
      <c r="A993" s="7">
        <v>509000</v>
      </c>
      <c r="B993" s="7">
        <f t="shared" si="244"/>
        <v>-509</v>
      </c>
      <c r="C993" s="6">
        <v>1.2106413869999999</v>
      </c>
      <c r="E993" s="8"/>
      <c r="F993" s="25"/>
      <c r="G993" s="25"/>
      <c r="H993" s="26"/>
      <c r="I993" s="26"/>
      <c r="J993" s="29"/>
      <c r="K993" s="29"/>
      <c r="L993" s="20"/>
      <c r="M993" s="23"/>
      <c r="N993" s="27"/>
      <c r="O993" s="27"/>
      <c r="P993" s="44"/>
      <c r="Q993" s="27"/>
      <c r="R993" s="23"/>
    </row>
    <row r="994" spans="1:18" ht="15">
      <c r="A994" s="7">
        <v>508000</v>
      </c>
      <c r="B994" s="7">
        <f t="shared" si="244"/>
        <v>-508</v>
      </c>
      <c r="C994" s="6">
        <v>1.3451029329999999</v>
      </c>
      <c r="E994" s="8"/>
      <c r="F994" s="25"/>
      <c r="G994" s="25"/>
      <c r="H994" s="26"/>
      <c r="I994" s="26"/>
      <c r="J994" s="29"/>
      <c r="K994" s="29"/>
      <c r="L994" s="20"/>
      <c r="M994" s="23"/>
      <c r="N994" s="27"/>
      <c r="O994" s="27"/>
      <c r="P994" s="44"/>
      <c r="Q994" s="27"/>
      <c r="R994" s="23"/>
    </row>
    <row r="995" spans="1:18" ht="15">
      <c r="A995" s="7">
        <v>507000</v>
      </c>
      <c r="B995" s="7">
        <f t="shared" si="244"/>
        <v>-507</v>
      </c>
      <c r="C995" s="6">
        <v>1.39418</v>
      </c>
      <c r="E995" s="8"/>
      <c r="F995" s="25"/>
      <c r="G995" s="25"/>
      <c r="H995" s="26"/>
      <c r="I995" s="26"/>
      <c r="J995" s="29"/>
      <c r="K995" s="29"/>
      <c r="L995" s="20"/>
      <c r="M995" s="23"/>
      <c r="N995" s="27"/>
      <c r="O995" s="27"/>
      <c r="P995" s="44"/>
      <c r="Q995" s="27"/>
      <c r="R995" s="23"/>
    </row>
    <row r="996" spans="1:18" ht="15">
      <c r="A996" s="7">
        <v>506000</v>
      </c>
      <c r="B996" s="7">
        <f t="shared" si="244"/>
        <v>-506</v>
      </c>
      <c r="C996" s="6">
        <v>1.0945066800000001</v>
      </c>
      <c r="E996" s="8"/>
      <c r="F996" s="25"/>
      <c r="G996" s="25"/>
      <c r="H996" s="26"/>
      <c r="I996" s="26"/>
      <c r="J996" s="29"/>
      <c r="K996" s="29"/>
      <c r="L996" s="20"/>
      <c r="M996" s="23"/>
      <c r="N996" s="27"/>
      <c r="O996" s="27"/>
      <c r="P996" s="44"/>
      <c r="Q996" s="27"/>
      <c r="R996" s="23"/>
    </row>
    <row r="997" spans="1:18" ht="15">
      <c r="A997" s="7">
        <v>505000</v>
      </c>
      <c r="B997" s="7">
        <f t="shared" si="244"/>
        <v>-505</v>
      </c>
      <c r="C997" s="6">
        <v>1.08220052</v>
      </c>
      <c r="E997" s="8"/>
      <c r="F997" s="25"/>
      <c r="G997" s="25"/>
      <c r="H997" s="26"/>
      <c r="I997" s="26"/>
      <c r="J997" s="29"/>
      <c r="K997" s="29"/>
      <c r="L997" s="20"/>
      <c r="M997" s="23"/>
      <c r="N997" s="27"/>
      <c r="O997" s="27"/>
      <c r="P997" s="44"/>
      <c r="Q997" s="27"/>
      <c r="R997" s="23"/>
    </row>
    <row r="998" spans="1:18" ht="15">
      <c r="A998" s="7">
        <v>504000</v>
      </c>
      <c r="B998" s="7">
        <f t="shared" si="244"/>
        <v>-504</v>
      </c>
      <c r="C998" s="6">
        <v>1.014441653</v>
      </c>
      <c r="E998" s="8"/>
      <c r="F998" s="25"/>
      <c r="G998" s="25"/>
      <c r="H998" s="26"/>
      <c r="I998" s="26"/>
      <c r="J998" s="29"/>
      <c r="K998" s="29"/>
      <c r="L998" s="20"/>
      <c r="M998" s="23"/>
      <c r="N998" s="27"/>
      <c r="O998" s="27"/>
      <c r="P998" s="44"/>
      <c r="Q998" s="27"/>
      <c r="R998" s="23"/>
    </row>
    <row r="999" spans="1:18" ht="15">
      <c r="A999" s="7">
        <v>503000</v>
      </c>
      <c r="B999" s="7">
        <f t="shared" si="244"/>
        <v>-503</v>
      </c>
      <c r="C999" s="6">
        <v>0.98477657299999999</v>
      </c>
      <c r="E999" s="8"/>
      <c r="F999" s="25"/>
      <c r="G999" s="25"/>
      <c r="H999" s="26"/>
      <c r="I999" s="26"/>
      <c r="J999" s="29"/>
      <c r="K999" s="29"/>
      <c r="L999" s="20"/>
      <c r="M999" s="23"/>
      <c r="N999" s="27"/>
      <c r="O999" s="27"/>
      <c r="P999" s="44"/>
      <c r="Q999" s="27"/>
      <c r="R999" s="23"/>
    </row>
    <row r="1000" spans="1:18" ht="15">
      <c r="A1000" s="7">
        <v>502000</v>
      </c>
      <c r="B1000" s="7">
        <f t="shared" si="244"/>
        <v>-502</v>
      </c>
      <c r="C1000" s="6">
        <v>0.92557226699999995</v>
      </c>
      <c r="E1000" s="8"/>
      <c r="F1000" s="25"/>
      <c r="G1000" s="25"/>
      <c r="H1000" s="26"/>
      <c r="I1000" s="26"/>
      <c r="J1000" s="29"/>
      <c r="K1000" s="29"/>
      <c r="L1000" s="20"/>
      <c r="M1000" s="23"/>
      <c r="N1000" s="27"/>
      <c r="O1000" s="27"/>
      <c r="P1000" s="44"/>
      <c r="Q1000" s="27"/>
      <c r="R1000" s="23"/>
    </row>
    <row r="1001" spans="1:18" ht="15">
      <c r="A1001" s="7">
        <v>501000</v>
      </c>
      <c r="B1001" s="7">
        <f t="shared" si="244"/>
        <v>-501</v>
      </c>
      <c r="C1001" s="6">
        <v>0.8692356</v>
      </c>
      <c r="E1001" s="8"/>
      <c r="F1001" s="25"/>
      <c r="G1001" s="25"/>
      <c r="H1001" s="26"/>
      <c r="I1001" s="26"/>
      <c r="J1001" s="29"/>
      <c r="K1001" s="29"/>
      <c r="L1001" s="20"/>
      <c r="M1001" s="23"/>
      <c r="N1001" s="27"/>
      <c r="O1001" s="27"/>
      <c r="P1001" s="44"/>
      <c r="Q1001" s="27"/>
      <c r="R1001" s="23"/>
    </row>
    <row r="1002" spans="1:18" ht="15">
      <c r="A1002" s="7">
        <v>500000</v>
      </c>
      <c r="B1002" s="7">
        <f t="shared" si="244"/>
        <v>-500</v>
      </c>
      <c r="C1002" s="6">
        <v>0.72397950700000002</v>
      </c>
      <c r="E1002" s="8"/>
      <c r="F1002" s="25"/>
      <c r="G1002" s="25"/>
      <c r="H1002" s="26"/>
      <c r="I1002" s="26"/>
      <c r="J1002" s="29"/>
      <c r="K1002" s="29"/>
      <c r="L1002" s="20"/>
      <c r="M1002" s="23"/>
      <c r="N1002" s="27"/>
      <c r="O1002" s="27"/>
      <c r="P1002" s="44"/>
      <c r="Q1002" s="27"/>
      <c r="R1002" s="23"/>
    </row>
    <row r="1003" spans="1:18" ht="15">
      <c r="A1003" s="7">
        <v>499000</v>
      </c>
      <c r="B1003" s="7">
        <f t="shared" si="244"/>
        <v>-499</v>
      </c>
      <c r="C1003" s="6">
        <v>0.61011066700000005</v>
      </c>
      <c r="E1003" s="8"/>
      <c r="F1003" s="25"/>
      <c r="G1003" s="25"/>
      <c r="H1003" s="26"/>
      <c r="I1003" s="26"/>
      <c r="J1003" s="29"/>
      <c r="K1003" s="29"/>
      <c r="L1003" s="20"/>
      <c r="M1003" s="23"/>
      <c r="N1003" s="27"/>
      <c r="O1003" s="27"/>
      <c r="P1003" s="44"/>
      <c r="Q1003" s="27"/>
      <c r="R1003" s="23"/>
    </row>
    <row r="1004" spans="1:18" ht="15">
      <c r="A1004" s="7">
        <v>498000</v>
      </c>
      <c r="B1004" s="7">
        <f t="shared" si="244"/>
        <v>-498</v>
      </c>
      <c r="C1004" s="6">
        <v>0.62899908000000004</v>
      </c>
      <c r="E1004" s="8"/>
      <c r="F1004" s="25"/>
      <c r="G1004" s="25"/>
      <c r="H1004" s="26"/>
      <c r="I1004" s="26"/>
      <c r="J1004" s="29"/>
      <c r="K1004" s="29"/>
      <c r="L1004" s="20"/>
      <c r="M1004" s="23"/>
      <c r="N1004" s="27"/>
      <c r="O1004" s="27"/>
      <c r="P1004" s="44"/>
      <c r="Q1004" s="27"/>
      <c r="R1004" s="23"/>
    </row>
    <row r="1005" spans="1:18" ht="15">
      <c r="A1005" s="7">
        <v>497000</v>
      </c>
      <c r="B1005" s="7">
        <f t="shared" si="244"/>
        <v>-497</v>
      </c>
      <c r="C1005" s="6">
        <v>0.55800557299999998</v>
      </c>
      <c r="E1005" s="8"/>
      <c r="F1005" s="25"/>
      <c r="G1005" s="25"/>
      <c r="H1005" s="26"/>
      <c r="I1005" s="26"/>
      <c r="J1005" s="29"/>
      <c r="K1005" s="29"/>
      <c r="L1005" s="20"/>
      <c r="M1005" s="23"/>
      <c r="N1005" s="27"/>
      <c r="O1005" s="27"/>
      <c r="P1005" s="44"/>
      <c r="Q1005" s="27"/>
      <c r="R1005" s="23"/>
    </row>
    <row r="1006" spans="1:18" ht="15">
      <c r="A1006" s="7">
        <v>496000</v>
      </c>
      <c r="B1006" s="7">
        <f t="shared" si="244"/>
        <v>-496</v>
      </c>
      <c r="C1006" s="6">
        <v>0.79365118700000004</v>
      </c>
      <c r="E1006" s="8"/>
      <c r="F1006" s="25"/>
      <c r="G1006" s="25"/>
      <c r="H1006" s="26"/>
      <c r="I1006" s="26"/>
      <c r="J1006" s="29"/>
      <c r="K1006" s="29"/>
      <c r="L1006" s="20"/>
      <c r="M1006" s="23"/>
      <c r="N1006" s="27"/>
      <c r="O1006" s="27"/>
      <c r="P1006" s="44"/>
      <c r="Q1006" s="27"/>
      <c r="R1006" s="23"/>
    </row>
    <row r="1007" spans="1:18" ht="15">
      <c r="A1007" s="7">
        <v>495000</v>
      </c>
      <c r="B1007" s="7">
        <f t="shared" si="244"/>
        <v>-495</v>
      </c>
      <c r="C1007" s="6">
        <v>0.98159769299999999</v>
      </c>
      <c r="E1007" s="8"/>
      <c r="F1007" s="25"/>
      <c r="G1007" s="25"/>
      <c r="H1007" s="26"/>
      <c r="I1007" s="26"/>
      <c r="J1007" s="29"/>
      <c r="K1007" s="29"/>
      <c r="L1007" s="20"/>
      <c r="M1007" s="23"/>
      <c r="N1007" s="27"/>
      <c r="O1007" s="27"/>
      <c r="P1007" s="44"/>
      <c r="Q1007" s="27"/>
      <c r="R1007" s="23"/>
    </row>
    <row r="1008" spans="1:18" ht="15">
      <c r="A1008" s="7">
        <v>494000</v>
      </c>
      <c r="B1008" s="7">
        <f t="shared" si="244"/>
        <v>-494</v>
      </c>
      <c r="C1008" s="6">
        <v>1.160753173</v>
      </c>
      <c r="E1008" s="8"/>
      <c r="F1008" s="25"/>
      <c r="G1008" s="25"/>
      <c r="H1008" s="26"/>
      <c r="I1008" s="26"/>
      <c r="J1008" s="29"/>
      <c r="K1008" s="29"/>
      <c r="L1008" s="20"/>
      <c r="M1008" s="23"/>
      <c r="N1008" s="27"/>
      <c r="O1008" s="27"/>
      <c r="P1008" s="44"/>
      <c r="Q1008" s="27"/>
      <c r="R1008" s="23"/>
    </row>
    <row r="1009" spans="1:18" ht="15">
      <c r="A1009" s="7">
        <v>493000</v>
      </c>
      <c r="B1009" s="7">
        <f t="shared" si="244"/>
        <v>-493</v>
      </c>
      <c r="C1009" s="6">
        <v>1.3341000000000001</v>
      </c>
      <c r="E1009" s="8"/>
      <c r="F1009" s="25"/>
      <c r="G1009" s="25"/>
      <c r="H1009" s="26"/>
      <c r="I1009" s="26"/>
      <c r="J1009" s="29"/>
      <c r="K1009" s="29"/>
      <c r="L1009" s="20"/>
      <c r="M1009" s="23"/>
      <c r="N1009" s="27"/>
      <c r="O1009" s="27"/>
      <c r="P1009" s="44"/>
      <c r="Q1009" s="27"/>
      <c r="R1009" s="23"/>
    </row>
    <row r="1010" spans="1:18" ht="15">
      <c r="A1010" s="7">
        <v>492000</v>
      </c>
      <c r="B1010" s="7">
        <f t="shared" si="244"/>
        <v>-492</v>
      </c>
      <c r="C1010" s="6">
        <v>1.7103742669999999</v>
      </c>
      <c r="E1010" s="8"/>
      <c r="F1010" s="25"/>
      <c r="G1010" s="25"/>
      <c r="H1010" s="26"/>
      <c r="I1010" s="26"/>
      <c r="J1010" s="29"/>
      <c r="K1010" s="29"/>
      <c r="L1010" s="20"/>
      <c r="M1010" s="23"/>
      <c r="N1010" s="27"/>
      <c r="O1010" s="27"/>
      <c r="P1010" s="44"/>
      <c r="Q1010" s="27"/>
      <c r="R1010" s="23"/>
    </row>
    <row r="1011" spans="1:18" ht="15">
      <c r="A1011" s="7">
        <v>491000</v>
      </c>
      <c r="B1011" s="7">
        <f t="shared" si="244"/>
        <v>-491</v>
      </c>
      <c r="C1011" s="6">
        <v>1.856904267</v>
      </c>
      <c r="E1011" s="8"/>
      <c r="F1011" s="25"/>
      <c r="G1011" s="25"/>
      <c r="H1011" s="26"/>
      <c r="I1011" s="26"/>
      <c r="J1011" s="29"/>
      <c r="K1011" s="29"/>
      <c r="L1011" s="20"/>
      <c r="M1011" s="23"/>
      <c r="N1011" s="27"/>
      <c r="O1011" s="27"/>
      <c r="P1011" s="44"/>
      <c r="Q1011" s="27"/>
      <c r="R1011" s="23"/>
    </row>
    <row r="1012" spans="1:18" ht="15">
      <c r="A1012" s="7">
        <v>490000</v>
      </c>
      <c r="B1012" s="7">
        <f t="shared" si="244"/>
        <v>-490</v>
      </c>
      <c r="C1012" s="6">
        <v>1.843468933</v>
      </c>
      <c r="E1012" s="8"/>
      <c r="F1012" s="25"/>
      <c r="G1012" s="25"/>
      <c r="H1012" s="26"/>
      <c r="I1012" s="26"/>
      <c r="J1012" s="29"/>
      <c r="K1012" s="29"/>
      <c r="L1012" s="20"/>
      <c r="M1012" s="23"/>
      <c r="N1012" s="27"/>
      <c r="O1012" s="27"/>
      <c r="P1012" s="44"/>
      <c r="Q1012" s="27"/>
      <c r="R1012" s="23"/>
    </row>
    <row r="1013" spans="1:18" ht="15">
      <c r="A1013" s="7">
        <v>489000</v>
      </c>
      <c r="B1013" s="7">
        <f t="shared" si="244"/>
        <v>-489</v>
      </c>
      <c r="C1013" s="6">
        <v>1.430136267</v>
      </c>
      <c r="E1013" s="8"/>
      <c r="F1013" s="25"/>
      <c r="G1013" s="25"/>
      <c r="H1013" s="26"/>
      <c r="I1013" s="26"/>
      <c r="J1013" s="29"/>
      <c r="K1013" s="29"/>
      <c r="L1013" s="20"/>
      <c r="M1013" s="23"/>
      <c r="N1013" s="27"/>
      <c r="O1013" s="27"/>
      <c r="P1013" s="44"/>
      <c r="Q1013" s="27"/>
      <c r="R1013" s="23"/>
    </row>
    <row r="1014" spans="1:18" ht="15">
      <c r="A1014" s="7">
        <v>488000</v>
      </c>
      <c r="B1014" s="7">
        <f t="shared" si="244"/>
        <v>-488</v>
      </c>
      <c r="C1014" s="6">
        <v>1.43327</v>
      </c>
      <c r="E1014" s="8"/>
      <c r="F1014" s="25"/>
      <c r="G1014" s="25"/>
      <c r="H1014" s="26"/>
      <c r="I1014" s="26"/>
      <c r="J1014" s="29"/>
      <c r="K1014" s="29"/>
      <c r="L1014" s="20"/>
      <c r="M1014" s="23"/>
      <c r="N1014" s="27"/>
      <c r="O1014" s="27"/>
      <c r="P1014" s="44"/>
      <c r="Q1014" s="27"/>
      <c r="R1014" s="23"/>
    </row>
    <row r="1015" spans="1:18" ht="15">
      <c r="A1015" s="7">
        <v>487000</v>
      </c>
      <c r="B1015" s="7">
        <f t="shared" si="244"/>
        <v>-487</v>
      </c>
      <c r="C1015" s="6">
        <v>1.3557512</v>
      </c>
      <c r="E1015" s="8"/>
      <c r="F1015" s="25"/>
      <c r="G1015" s="25"/>
      <c r="H1015" s="26"/>
      <c r="I1015" s="26"/>
      <c r="J1015" s="29"/>
      <c r="K1015" s="29"/>
      <c r="L1015" s="20"/>
      <c r="M1015" s="23"/>
      <c r="N1015" s="27"/>
      <c r="O1015" s="27"/>
      <c r="P1015" s="44"/>
      <c r="Q1015" s="27"/>
      <c r="R1015" s="23"/>
    </row>
    <row r="1016" spans="1:18" ht="15">
      <c r="A1016" s="7">
        <v>486000</v>
      </c>
      <c r="B1016" s="7">
        <f t="shared" si="244"/>
        <v>-486</v>
      </c>
      <c r="C1016" s="6">
        <v>1.3053613470000001</v>
      </c>
      <c r="E1016" s="8"/>
      <c r="F1016" s="25"/>
      <c r="G1016" s="25"/>
      <c r="H1016" s="26"/>
      <c r="I1016" s="26"/>
      <c r="J1016" s="29"/>
      <c r="K1016" s="29"/>
      <c r="L1016" s="20"/>
      <c r="M1016" s="23"/>
      <c r="N1016" s="27"/>
      <c r="O1016" s="27"/>
      <c r="P1016" s="44"/>
      <c r="Q1016" s="27"/>
      <c r="R1016" s="23"/>
    </row>
    <row r="1017" spans="1:18" ht="15">
      <c r="A1017" s="7">
        <v>485000</v>
      </c>
      <c r="B1017" s="7">
        <f t="shared" si="244"/>
        <v>-485</v>
      </c>
      <c r="C1017" s="6">
        <v>1.5567401329999999</v>
      </c>
      <c r="E1017" s="8"/>
      <c r="F1017" s="25"/>
      <c r="G1017" s="25"/>
      <c r="H1017" s="26"/>
      <c r="I1017" s="26"/>
      <c r="J1017" s="29"/>
      <c r="K1017" s="29"/>
      <c r="L1017" s="20"/>
      <c r="M1017" s="23"/>
      <c r="N1017" s="27"/>
      <c r="O1017" s="27"/>
      <c r="P1017" s="44"/>
      <c r="Q1017" s="27"/>
      <c r="R1017" s="23"/>
    </row>
    <row r="1018" spans="1:18" ht="15">
      <c r="A1018" s="7">
        <v>484000</v>
      </c>
      <c r="B1018" s="7">
        <f t="shared" si="244"/>
        <v>-484</v>
      </c>
      <c r="C1018" s="6">
        <v>1.1994153729999999</v>
      </c>
      <c r="E1018" s="8"/>
      <c r="F1018" s="25"/>
      <c r="G1018" s="25"/>
      <c r="H1018" s="26"/>
      <c r="I1018" s="26"/>
      <c r="J1018" s="29"/>
      <c r="K1018" s="29"/>
      <c r="L1018" s="20"/>
      <c r="M1018" s="23"/>
      <c r="N1018" s="27"/>
      <c r="O1018" s="27"/>
      <c r="P1018" s="44"/>
      <c r="Q1018" s="27"/>
      <c r="R1018" s="23"/>
    </row>
    <row r="1019" spans="1:18" ht="15">
      <c r="A1019" s="7">
        <v>483000</v>
      </c>
      <c r="B1019" s="7">
        <f t="shared" si="244"/>
        <v>-483</v>
      </c>
      <c r="C1019" s="6">
        <v>0.96621075999999995</v>
      </c>
      <c r="E1019" s="8"/>
      <c r="F1019" s="25"/>
      <c r="G1019" s="25"/>
      <c r="H1019" s="26"/>
      <c r="I1019" s="26"/>
      <c r="J1019" s="29"/>
      <c r="K1019" s="29"/>
      <c r="L1019" s="20"/>
      <c r="M1019" s="23"/>
      <c r="N1019" s="27"/>
      <c r="O1019" s="27"/>
      <c r="P1019" s="44"/>
      <c r="Q1019" s="27"/>
      <c r="R1019" s="23"/>
    </row>
    <row r="1020" spans="1:18" ht="15">
      <c r="A1020" s="7">
        <v>482000</v>
      </c>
      <c r="B1020" s="7">
        <f t="shared" si="244"/>
        <v>-482</v>
      </c>
      <c r="C1020" s="6">
        <v>0.90923322699999998</v>
      </c>
      <c r="E1020" s="8"/>
      <c r="F1020" s="25"/>
      <c r="G1020" s="25"/>
      <c r="H1020" s="26"/>
      <c r="I1020" s="26"/>
      <c r="J1020" s="29"/>
      <c r="K1020" s="29"/>
      <c r="L1020" s="20"/>
      <c r="M1020" s="23"/>
      <c r="N1020" s="27"/>
      <c r="O1020" s="27"/>
      <c r="P1020" s="44"/>
      <c r="Q1020" s="27"/>
      <c r="R1020" s="23"/>
    </row>
    <row r="1021" spans="1:18" ht="15">
      <c r="A1021" s="7">
        <v>481000</v>
      </c>
      <c r="B1021" s="7">
        <f t="shared" si="244"/>
        <v>-481</v>
      </c>
      <c r="C1021" s="6">
        <v>0.836885027</v>
      </c>
      <c r="E1021" s="8"/>
      <c r="F1021" s="25"/>
      <c r="G1021" s="25"/>
      <c r="H1021" s="26"/>
      <c r="I1021" s="26"/>
      <c r="J1021" s="29"/>
      <c r="K1021" s="29"/>
      <c r="L1021" s="20"/>
      <c r="M1021" s="23"/>
      <c r="N1021" s="27"/>
      <c r="O1021" s="27"/>
      <c r="P1021" s="44"/>
      <c r="Q1021" s="27"/>
      <c r="R1021" s="23"/>
    </row>
    <row r="1022" spans="1:18" ht="15">
      <c r="A1022" s="7">
        <v>480000</v>
      </c>
      <c r="B1022" s="7">
        <f t="shared" si="244"/>
        <v>-480</v>
      </c>
      <c r="C1022" s="6">
        <v>1.0732358399999999</v>
      </c>
      <c r="E1022" s="8"/>
      <c r="F1022" s="25"/>
      <c r="G1022" s="25"/>
      <c r="H1022" s="26"/>
      <c r="I1022" s="26"/>
      <c r="J1022" s="29"/>
      <c r="K1022" s="29"/>
      <c r="L1022" s="20"/>
      <c r="M1022" s="23"/>
      <c r="N1022" s="27"/>
      <c r="O1022" s="27"/>
      <c r="P1022" s="44"/>
      <c r="Q1022" s="27"/>
      <c r="R1022" s="23"/>
    </row>
    <row r="1023" spans="1:18" ht="15">
      <c r="A1023" s="7">
        <v>479000</v>
      </c>
      <c r="B1023" s="7">
        <f t="shared" si="244"/>
        <v>-479</v>
      </c>
      <c r="C1023" s="6">
        <v>1.3473401330000001</v>
      </c>
      <c r="E1023" s="8"/>
      <c r="F1023" s="25"/>
      <c r="G1023" s="25"/>
      <c r="H1023" s="26"/>
      <c r="I1023" s="26"/>
      <c r="J1023" s="29"/>
      <c r="K1023" s="29"/>
      <c r="L1023" s="20"/>
      <c r="M1023" s="23"/>
      <c r="N1023" s="27"/>
      <c r="O1023" s="27"/>
      <c r="P1023" s="44"/>
      <c r="Q1023" s="27"/>
      <c r="R1023" s="23"/>
    </row>
    <row r="1024" spans="1:18" ht="15">
      <c r="A1024" s="7">
        <v>478000</v>
      </c>
      <c r="B1024" s="7">
        <f t="shared" si="244"/>
        <v>-478</v>
      </c>
      <c r="C1024" s="6">
        <v>0.89855068000000005</v>
      </c>
      <c r="E1024" s="8"/>
      <c r="F1024" s="25"/>
      <c r="G1024" s="25"/>
      <c r="H1024" s="26"/>
      <c r="I1024" s="26"/>
      <c r="J1024" s="29"/>
      <c r="K1024" s="29"/>
      <c r="L1024" s="20"/>
      <c r="M1024" s="23"/>
      <c r="N1024" s="27"/>
      <c r="O1024" s="27"/>
      <c r="P1024" s="44"/>
      <c r="Q1024" s="27"/>
      <c r="R1024" s="23"/>
    </row>
    <row r="1025" spans="1:18" ht="15">
      <c r="A1025" s="7">
        <v>477000</v>
      </c>
      <c r="B1025" s="7">
        <f t="shared" si="244"/>
        <v>-477</v>
      </c>
      <c r="C1025" s="6">
        <v>1.01461088</v>
      </c>
      <c r="E1025" s="8"/>
      <c r="F1025" s="25"/>
      <c r="G1025" s="25"/>
      <c r="H1025" s="26"/>
      <c r="I1025" s="26"/>
      <c r="J1025" s="29"/>
      <c r="K1025" s="29"/>
      <c r="L1025" s="20"/>
      <c r="M1025" s="23"/>
      <c r="N1025" s="27"/>
      <c r="O1025" s="27"/>
      <c r="P1025" s="44"/>
      <c r="Q1025" s="27"/>
      <c r="R1025" s="23"/>
    </row>
    <row r="1026" spans="1:18" ht="15">
      <c r="A1026" s="7">
        <v>476000</v>
      </c>
      <c r="B1026" s="7">
        <f t="shared" si="244"/>
        <v>-476</v>
      </c>
      <c r="C1026" s="6">
        <v>0.91713831999999995</v>
      </c>
      <c r="E1026" s="8"/>
      <c r="F1026" s="25"/>
      <c r="G1026" s="25"/>
      <c r="H1026" s="26"/>
      <c r="I1026" s="26"/>
      <c r="J1026" s="29"/>
      <c r="K1026" s="29"/>
      <c r="L1026" s="20"/>
      <c r="M1026" s="23"/>
      <c r="N1026" s="27"/>
      <c r="O1026" s="27"/>
      <c r="P1026" s="44"/>
      <c r="Q1026" s="27"/>
      <c r="R1026" s="23"/>
    </row>
    <row r="1027" spans="1:18" ht="15">
      <c r="A1027" s="7">
        <v>475000</v>
      </c>
      <c r="B1027" s="7">
        <f t="shared" ref="B1027:B1090" si="252">-A1027/1000</f>
        <v>-475</v>
      </c>
      <c r="C1027" s="6">
        <v>1.1055130929999999</v>
      </c>
      <c r="E1027" s="8"/>
      <c r="F1027" s="25"/>
      <c r="G1027" s="25"/>
      <c r="H1027" s="26"/>
      <c r="I1027" s="26"/>
      <c r="J1027" s="29"/>
      <c r="K1027" s="29"/>
      <c r="L1027" s="20"/>
      <c r="M1027" s="23"/>
      <c r="N1027" s="27"/>
      <c r="O1027" s="27"/>
      <c r="P1027" s="44"/>
      <c r="Q1027" s="27"/>
      <c r="R1027" s="23"/>
    </row>
    <row r="1028" spans="1:18" ht="15">
      <c r="A1028" s="7">
        <v>474000</v>
      </c>
      <c r="B1028" s="7">
        <f t="shared" si="252"/>
        <v>-474</v>
      </c>
      <c r="C1028" s="6">
        <v>1.1588234399999999</v>
      </c>
      <c r="E1028" s="8"/>
      <c r="F1028" s="25"/>
      <c r="G1028" s="25"/>
      <c r="H1028" s="26"/>
      <c r="I1028" s="26"/>
      <c r="J1028" s="29"/>
      <c r="K1028" s="29"/>
      <c r="L1028" s="20"/>
      <c r="M1028" s="23"/>
      <c r="N1028" s="27"/>
      <c r="O1028" s="27"/>
      <c r="P1028" s="44"/>
      <c r="Q1028" s="27"/>
      <c r="R1028" s="23"/>
    </row>
    <row r="1029" spans="1:18" ht="15">
      <c r="A1029" s="7">
        <v>473000</v>
      </c>
      <c r="B1029" s="7">
        <f t="shared" si="252"/>
        <v>-473</v>
      </c>
      <c r="C1029" s="6">
        <v>1.21729796</v>
      </c>
      <c r="E1029" s="8"/>
      <c r="F1029" s="25"/>
      <c r="G1029" s="25"/>
      <c r="H1029" s="26"/>
      <c r="I1029" s="26"/>
      <c r="J1029" s="29"/>
      <c r="K1029" s="29"/>
      <c r="L1029" s="20"/>
      <c r="M1029" s="23"/>
      <c r="N1029" s="27"/>
      <c r="O1029" s="27"/>
      <c r="P1029" s="44"/>
      <c r="Q1029" s="27"/>
      <c r="R1029" s="23"/>
    </row>
    <row r="1030" spans="1:18" ht="15">
      <c r="A1030" s="7">
        <v>472000</v>
      </c>
      <c r="B1030" s="7">
        <f t="shared" si="252"/>
        <v>-472</v>
      </c>
      <c r="C1030" s="6">
        <v>1.4534222670000001</v>
      </c>
      <c r="E1030" s="8"/>
      <c r="F1030" s="25"/>
      <c r="G1030" s="25"/>
      <c r="H1030" s="26"/>
      <c r="I1030" s="26"/>
      <c r="J1030" s="29"/>
      <c r="K1030" s="29"/>
      <c r="L1030" s="20"/>
      <c r="M1030" s="23"/>
      <c r="N1030" s="27"/>
      <c r="O1030" s="27"/>
      <c r="P1030" s="44"/>
      <c r="Q1030" s="27"/>
      <c r="R1030" s="23"/>
    </row>
    <row r="1031" spans="1:18" ht="15">
      <c r="A1031" s="7">
        <v>471000</v>
      </c>
      <c r="B1031" s="7">
        <f t="shared" si="252"/>
        <v>-471</v>
      </c>
      <c r="C1031" s="6">
        <v>1.5227124000000001</v>
      </c>
      <c r="E1031" s="8"/>
      <c r="F1031" s="25"/>
      <c r="G1031" s="25"/>
      <c r="H1031" s="26"/>
      <c r="I1031" s="26"/>
      <c r="J1031" s="29"/>
      <c r="K1031" s="29"/>
      <c r="L1031" s="20"/>
      <c r="M1031" s="23"/>
      <c r="N1031" s="27"/>
      <c r="O1031" s="27"/>
      <c r="P1031" s="44"/>
      <c r="Q1031" s="27"/>
      <c r="R1031" s="23"/>
    </row>
    <row r="1032" spans="1:18" ht="15">
      <c r="A1032" s="7">
        <v>470000</v>
      </c>
      <c r="B1032" s="7">
        <f t="shared" si="252"/>
        <v>-470</v>
      </c>
      <c r="C1032" s="6">
        <v>1.426639867</v>
      </c>
      <c r="E1032" s="8"/>
      <c r="F1032" s="25"/>
      <c r="G1032" s="25"/>
      <c r="H1032" s="26"/>
      <c r="I1032" s="26"/>
      <c r="J1032" s="29"/>
      <c r="K1032" s="29"/>
      <c r="L1032" s="20"/>
      <c r="M1032" s="23"/>
      <c r="N1032" s="27"/>
      <c r="O1032" s="27"/>
      <c r="P1032" s="44"/>
      <c r="Q1032" s="27"/>
      <c r="R1032" s="23"/>
    </row>
    <row r="1033" spans="1:18" ht="15">
      <c r="A1033" s="7">
        <v>469000</v>
      </c>
      <c r="B1033" s="7">
        <f t="shared" si="252"/>
        <v>-469</v>
      </c>
      <c r="C1033" s="6">
        <v>1.4576292</v>
      </c>
      <c r="E1033" s="8"/>
      <c r="F1033" s="25"/>
      <c r="G1033" s="25"/>
      <c r="H1033" s="26"/>
      <c r="I1033" s="26"/>
      <c r="J1033" s="29"/>
      <c r="K1033" s="29"/>
      <c r="L1033" s="20"/>
      <c r="M1033" s="23"/>
      <c r="N1033" s="27"/>
      <c r="O1033" s="27"/>
      <c r="P1033" s="44"/>
      <c r="Q1033" s="27"/>
      <c r="R1033" s="23"/>
    </row>
    <row r="1034" spans="1:18" ht="15">
      <c r="A1034" s="7">
        <v>468000</v>
      </c>
      <c r="B1034" s="7">
        <f t="shared" si="252"/>
        <v>-468</v>
      </c>
      <c r="C1034" s="6">
        <v>1.2907132530000001</v>
      </c>
      <c r="E1034" s="8"/>
      <c r="F1034" s="25"/>
      <c r="G1034" s="25"/>
      <c r="H1034" s="26"/>
      <c r="I1034" s="26"/>
      <c r="J1034" s="29"/>
      <c r="K1034" s="29"/>
      <c r="L1034" s="20"/>
      <c r="M1034" s="23"/>
      <c r="N1034" s="27"/>
      <c r="O1034" s="27"/>
      <c r="P1034" s="44"/>
      <c r="Q1034" s="27"/>
      <c r="R1034" s="23"/>
    </row>
    <row r="1035" spans="1:18" ht="15">
      <c r="A1035" s="7">
        <v>467000</v>
      </c>
      <c r="B1035" s="7">
        <f t="shared" si="252"/>
        <v>-467</v>
      </c>
      <c r="C1035" s="6">
        <v>1.0484276669999999</v>
      </c>
      <c r="E1035" s="8"/>
      <c r="F1035" s="25"/>
      <c r="G1035" s="25"/>
      <c r="H1035" s="26"/>
      <c r="I1035" s="26"/>
      <c r="J1035" s="29"/>
      <c r="K1035" s="29"/>
      <c r="L1035" s="20"/>
      <c r="M1035" s="23"/>
      <c r="N1035" s="27"/>
      <c r="O1035" s="27"/>
      <c r="P1035" s="44"/>
      <c r="Q1035" s="27"/>
      <c r="R1035" s="23"/>
    </row>
    <row r="1036" spans="1:18" ht="15">
      <c r="A1036" s="7">
        <v>466000</v>
      </c>
      <c r="B1036" s="7">
        <f t="shared" si="252"/>
        <v>-466</v>
      </c>
      <c r="C1036" s="6">
        <v>1.1086201870000001</v>
      </c>
      <c r="E1036" s="8"/>
      <c r="F1036" s="25"/>
      <c r="G1036" s="25"/>
      <c r="H1036" s="26"/>
      <c r="I1036" s="26"/>
      <c r="J1036" s="29"/>
      <c r="K1036" s="29"/>
      <c r="L1036" s="20"/>
      <c r="M1036" s="23"/>
      <c r="N1036" s="27"/>
      <c r="O1036" s="27"/>
      <c r="P1036" s="44"/>
      <c r="Q1036" s="27"/>
      <c r="R1036" s="23"/>
    </row>
    <row r="1037" spans="1:18" ht="15">
      <c r="A1037" s="7">
        <v>465000</v>
      </c>
      <c r="B1037" s="7">
        <f t="shared" si="252"/>
        <v>-465</v>
      </c>
      <c r="C1037" s="6">
        <v>1.1886502130000001</v>
      </c>
      <c r="E1037" s="8"/>
      <c r="F1037" s="25"/>
      <c r="G1037" s="25"/>
      <c r="H1037" s="26"/>
      <c r="I1037" s="26"/>
      <c r="J1037" s="29"/>
      <c r="K1037" s="29"/>
      <c r="L1037" s="20"/>
      <c r="M1037" s="23"/>
      <c r="N1037" s="27"/>
      <c r="O1037" s="27"/>
      <c r="P1037" s="44"/>
      <c r="Q1037" s="27"/>
      <c r="R1037" s="23"/>
    </row>
    <row r="1038" spans="1:18" ht="15">
      <c r="A1038" s="7">
        <v>464000</v>
      </c>
      <c r="B1038" s="7">
        <f t="shared" si="252"/>
        <v>-464</v>
      </c>
      <c r="C1038" s="6">
        <v>1.09673248</v>
      </c>
      <c r="E1038" s="8"/>
      <c r="F1038" s="25"/>
      <c r="G1038" s="25"/>
      <c r="H1038" s="26"/>
      <c r="I1038" s="26"/>
      <c r="J1038" s="29"/>
      <c r="K1038" s="29"/>
      <c r="L1038" s="20"/>
      <c r="M1038" s="23"/>
      <c r="N1038" s="27"/>
      <c r="O1038" s="27"/>
      <c r="P1038" s="44"/>
      <c r="Q1038" s="27"/>
      <c r="R1038" s="23"/>
    </row>
    <row r="1039" spans="1:18" ht="15">
      <c r="A1039" s="7">
        <v>463000</v>
      </c>
      <c r="B1039" s="7">
        <f t="shared" si="252"/>
        <v>-463</v>
      </c>
      <c r="C1039" s="6">
        <v>0.93053607999999999</v>
      </c>
      <c r="E1039" s="8"/>
      <c r="F1039" s="25"/>
      <c r="G1039" s="25"/>
      <c r="H1039" s="26"/>
      <c r="I1039" s="26"/>
      <c r="J1039" s="29"/>
      <c r="K1039" s="29"/>
      <c r="L1039" s="20"/>
      <c r="M1039" s="23"/>
      <c r="N1039" s="27"/>
      <c r="O1039" s="27"/>
      <c r="P1039" s="44"/>
      <c r="Q1039" s="27"/>
      <c r="R1039" s="23"/>
    </row>
    <row r="1040" spans="1:18" ht="15">
      <c r="A1040" s="7">
        <v>462000</v>
      </c>
      <c r="B1040" s="7">
        <f t="shared" si="252"/>
        <v>-462</v>
      </c>
      <c r="C1040" s="6">
        <v>1.0148363469999999</v>
      </c>
      <c r="E1040" s="8"/>
      <c r="F1040" s="25"/>
      <c r="G1040" s="25"/>
      <c r="H1040" s="26"/>
      <c r="I1040" s="26"/>
      <c r="J1040" s="29"/>
      <c r="K1040" s="29"/>
      <c r="L1040" s="20"/>
      <c r="M1040" s="23"/>
      <c r="N1040" s="27"/>
      <c r="O1040" s="27"/>
      <c r="P1040" s="44"/>
      <c r="Q1040" s="27"/>
      <c r="R1040" s="23"/>
    </row>
    <row r="1041" spans="1:18" ht="15">
      <c r="A1041" s="7">
        <v>461000</v>
      </c>
      <c r="B1041" s="7">
        <f t="shared" si="252"/>
        <v>-461</v>
      </c>
      <c r="C1041" s="6">
        <v>1.245226347</v>
      </c>
      <c r="E1041" s="8"/>
      <c r="F1041" s="25"/>
      <c r="G1041" s="25"/>
      <c r="H1041" s="26"/>
      <c r="I1041" s="26"/>
      <c r="J1041" s="29"/>
      <c r="K1041" s="29"/>
      <c r="L1041" s="20"/>
      <c r="M1041" s="23"/>
      <c r="N1041" s="27"/>
      <c r="O1041" s="27"/>
      <c r="P1041" s="44"/>
      <c r="Q1041" s="27"/>
      <c r="R1041" s="23"/>
    </row>
    <row r="1042" spans="1:18" ht="15">
      <c r="A1042" s="7">
        <v>460000</v>
      </c>
      <c r="B1042" s="7">
        <f t="shared" si="252"/>
        <v>-460</v>
      </c>
      <c r="C1042" s="6">
        <v>1.1218754799999999</v>
      </c>
      <c r="E1042" s="8"/>
      <c r="F1042" s="25"/>
      <c r="G1042" s="25"/>
      <c r="H1042" s="26"/>
      <c r="I1042" s="26"/>
      <c r="J1042" s="29"/>
      <c r="K1042" s="29"/>
      <c r="L1042" s="20"/>
      <c r="M1042" s="23"/>
      <c r="N1042" s="27"/>
      <c r="O1042" s="27"/>
      <c r="P1042" s="44"/>
      <c r="Q1042" s="27"/>
      <c r="R1042" s="23"/>
    </row>
    <row r="1043" spans="1:18" ht="15">
      <c r="A1043" s="7">
        <v>459000</v>
      </c>
      <c r="B1043" s="7">
        <f t="shared" si="252"/>
        <v>-459</v>
      </c>
      <c r="C1043" s="6">
        <v>0.82152166699999996</v>
      </c>
      <c r="E1043" s="8"/>
      <c r="F1043" s="25"/>
      <c r="G1043" s="25"/>
      <c r="H1043" s="26"/>
      <c r="I1043" s="26"/>
      <c r="J1043" s="29"/>
      <c r="K1043" s="29"/>
      <c r="L1043" s="20"/>
      <c r="M1043" s="23"/>
      <c r="N1043" s="27"/>
      <c r="O1043" s="27"/>
      <c r="P1043" s="44"/>
      <c r="Q1043" s="27"/>
      <c r="R1043" s="23"/>
    </row>
    <row r="1044" spans="1:18" ht="15">
      <c r="A1044" s="7">
        <v>458000</v>
      </c>
      <c r="B1044" s="7">
        <f t="shared" si="252"/>
        <v>-458</v>
      </c>
      <c r="C1044" s="6">
        <v>0.84115201299999998</v>
      </c>
      <c r="E1044" s="8"/>
      <c r="F1044" s="25"/>
      <c r="G1044" s="25"/>
      <c r="H1044" s="26"/>
      <c r="I1044" s="26"/>
      <c r="J1044" s="29"/>
      <c r="K1044" s="29"/>
      <c r="L1044" s="20"/>
      <c r="M1044" s="23"/>
      <c r="N1044" s="27"/>
      <c r="O1044" s="27"/>
      <c r="P1044" s="44"/>
      <c r="Q1044" s="27"/>
      <c r="R1044" s="23"/>
    </row>
    <row r="1045" spans="1:18" ht="15">
      <c r="A1045" s="7">
        <v>457000</v>
      </c>
      <c r="B1045" s="7">
        <f t="shared" si="252"/>
        <v>-457</v>
      </c>
      <c r="C1045" s="6">
        <v>0.81826933300000004</v>
      </c>
      <c r="E1045" s="8"/>
      <c r="F1045" s="25"/>
      <c r="G1045" s="25"/>
      <c r="H1045" s="26"/>
      <c r="I1045" s="26"/>
      <c r="J1045" s="29"/>
      <c r="K1045" s="29"/>
      <c r="L1045" s="20"/>
      <c r="M1045" s="23"/>
      <c r="N1045" s="27"/>
      <c r="O1045" s="27"/>
      <c r="P1045" s="44"/>
      <c r="Q1045" s="27"/>
      <c r="R1045" s="23"/>
    </row>
    <row r="1046" spans="1:18" ht="15">
      <c r="A1046" s="7">
        <v>456000</v>
      </c>
      <c r="B1046" s="7">
        <f t="shared" si="252"/>
        <v>-456</v>
      </c>
      <c r="C1046" s="6">
        <v>0.79099902700000002</v>
      </c>
      <c r="E1046" s="8"/>
      <c r="F1046" s="25"/>
      <c r="G1046" s="25"/>
      <c r="H1046" s="26"/>
      <c r="I1046" s="26"/>
      <c r="J1046" s="29"/>
      <c r="K1046" s="29"/>
      <c r="L1046" s="20"/>
      <c r="M1046" s="23"/>
      <c r="N1046" s="27"/>
      <c r="O1046" s="27"/>
      <c r="P1046" s="44"/>
      <c r="Q1046" s="27"/>
      <c r="R1046" s="23"/>
    </row>
    <row r="1047" spans="1:18" ht="15">
      <c r="A1047" s="7">
        <v>455000</v>
      </c>
      <c r="B1047" s="7">
        <f t="shared" si="252"/>
        <v>-455</v>
      </c>
      <c r="C1047" s="6">
        <v>0.79461810700000002</v>
      </c>
      <c r="E1047" s="8"/>
      <c r="F1047" s="25"/>
      <c r="G1047" s="25"/>
      <c r="H1047" s="26"/>
      <c r="I1047" s="26"/>
      <c r="J1047" s="29"/>
      <c r="K1047" s="29"/>
      <c r="L1047" s="20"/>
      <c r="M1047" s="23"/>
      <c r="N1047" s="27"/>
      <c r="O1047" s="27"/>
      <c r="P1047" s="44"/>
      <c r="Q1047" s="27"/>
      <c r="R1047" s="23"/>
    </row>
    <row r="1048" spans="1:18" ht="15">
      <c r="A1048" s="7">
        <v>454000</v>
      </c>
      <c r="B1048" s="7">
        <f t="shared" si="252"/>
        <v>-454</v>
      </c>
      <c r="C1048" s="6">
        <v>0.78589157300000001</v>
      </c>
      <c r="E1048" s="8"/>
      <c r="F1048" s="25"/>
      <c r="G1048" s="25"/>
      <c r="H1048" s="26"/>
      <c r="I1048" s="26"/>
      <c r="J1048" s="29"/>
      <c r="K1048" s="29"/>
      <c r="L1048" s="20"/>
      <c r="M1048" s="23"/>
      <c r="N1048" s="27"/>
      <c r="O1048" s="27"/>
      <c r="P1048" s="44"/>
      <c r="Q1048" s="27"/>
      <c r="R1048" s="23"/>
    </row>
    <row r="1049" spans="1:18" ht="15">
      <c r="A1049" s="7">
        <v>453000</v>
      </c>
      <c r="B1049" s="7">
        <f t="shared" si="252"/>
        <v>-453</v>
      </c>
      <c r="C1049" s="6">
        <v>0.94048141299999999</v>
      </c>
      <c r="E1049" s="8"/>
      <c r="F1049" s="25"/>
      <c r="G1049" s="25"/>
      <c r="H1049" s="26"/>
      <c r="I1049" s="26"/>
      <c r="J1049" s="29"/>
      <c r="K1049" s="29"/>
      <c r="L1049" s="20"/>
      <c r="M1049" s="23"/>
      <c r="N1049" s="27"/>
      <c r="O1049" s="27"/>
      <c r="P1049" s="44"/>
      <c r="Q1049" s="27"/>
      <c r="R1049" s="23"/>
    </row>
    <row r="1050" spans="1:18" ht="15">
      <c r="A1050" s="7">
        <v>452000</v>
      </c>
      <c r="B1050" s="7">
        <f t="shared" si="252"/>
        <v>-452</v>
      </c>
      <c r="C1050" s="6">
        <v>1.2950751599999999</v>
      </c>
      <c r="E1050" s="8"/>
      <c r="F1050" s="25"/>
      <c r="G1050" s="25"/>
      <c r="H1050" s="26"/>
      <c r="I1050" s="26"/>
      <c r="J1050" s="29"/>
      <c r="K1050" s="29"/>
      <c r="L1050" s="20"/>
      <c r="M1050" s="23"/>
      <c r="N1050" s="27"/>
      <c r="O1050" s="27"/>
      <c r="P1050" s="44"/>
      <c r="Q1050" s="27"/>
      <c r="R1050" s="23"/>
    </row>
    <row r="1051" spans="1:18" ht="15">
      <c r="A1051" s="7">
        <v>451000</v>
      </c>
      <c r="B1051" s="7">
        <f t="shared" si="252"/>
        <v>-451</v>
      </c>
      <c r="C1051" s="6">
        <v>1.4936567999999999</v>
      </c>
      <c r="E1051" s="8"/>
      <c r="F1051" s="25"/>
      <c r="G1051" s="25"/>
      <c r="H1051" s="26"/>
      <c r="I1051" s="26"/>
      <c r="J1051" s="29"/>
      <c r="K1051" s="29"/>
      <c r="L1051" s="20"/>
      <c r="M1051" s="23"/>
      <c r="N1051" s="27"/>
      <c r="O1051" s="27"/>
      <c r="P1051" s="44"/>
      <c r="Q1051" s="27"/>
      <c r="R1051" s="23"/>
    </row>
    <row r="1052" spans="1:18" ht="15">
      <c r="A1052" s="7">
        <v>450000</v>
      </c>
      <c r="B1052" s="7">
        <f t="shared" si="252"/>
        <v>-450</v>
      </c>
      <c r="C1052" s="6">
        <v>1.3381522669999999</v>
      </c>
      <c r="E1052" s="8"/>
      <c r="F1052" s="25"/>
      <c r="G1052" s="25"/>
      <c r="H1052" s="26"/>
      <c r="I1052" s="26"/>
      <c r="J1052" s="29"/>
      <c r="K1052" s="29"/>
      <c r="L1052" s="20"/>
      <c r="M1052" s="23"/>
      <c r="N1052" s="27"/>
      <c r="O1052" s="27"/>
      <c r="P1052" s="44"/>
      <c r="Q1052" s="27"/>
      <c r="R1052" s="23"/>
    </row>
    <row r="1053" spans="1:18" ht="15">
      <c r="A1053" s="7">
        <v>449000</v>
      </c>
      <c r="B1053" s="7">
        <f t="shared" si="252"/>
        <v>-449</v>
      </c>
      <c r="C1053" s="6">
        <v>1.2424829470000001</v>
      </c>
      <c r="E1053" s="8"/>
      <c r="F1053" s="25"/>
      <c r="G1053" s="25"/>
      <c r="H1053" s="26"/>
      <c r="I1053" s="26"/>
      <c r="J1053" s="29"/>
      <c r="K1053" s="29"/>
      <c r="L1053" s="20"/>
      <c r="M1053" s="23"/>
      <c r="N1053" s="27"/>
      <c r="O1053" s="27"/>
      <c r="P1053" s="44"/>
      <c r="Q1053" s="27"/>
      <c r="R1053" s="23"/>
    </row>
    <row r="1054" spans="1:18" ht="15">
      <c r="A1054" s="7">
        <v>448000</v>
      </c>
      <c r="B1054" s="7">
        <f t="shared" si="252"/>
        <v>-448</v>
      </c>
      <c r="C1054" s="6">
        <v>1.3500540000000001</v>
      </c>
      <c r="E1054" s="8"/>
      <c r="F1054" s="25"/>
      <c r="G1054" s="25"/>
      <c r="H1054" s="26"/>
      <c r="I1054" s="26"/>
      <c r="J1054" s="29"/>
      <c r="K1054" s="29"/>
      <c r="L1054" s="20"/>
      <c r="M1054" s="23"/>
      <c r="N1054" s="27"/>
      <c r="O1054" s="27"/>
      <c r="P1054" s="44"/>
      <c r="Q1054" s="27"/>
      <c r="R1054" s="23"/>
    </row>
    <row r="1055" spans="1:18" ht="15">
      <c r="A1055" s="7">
        <v>447000</v>
      </c>
      <c r="B1055" s="7">
        <f t="shared" si="252"/>
        <v>-447</v>
      </c>
      <c r="C1055" s="6">
        <v>1.2179052930000001</v>
      </c>
      <c r="E1055" s="8"/>
      <c r="F1055" s="25"/>
      <c r="G1055" s="25"/>
      <c r="H1055" s="26"/>
      <c r="I1055" s="26"/>
      <c r="J1055" s="29"/>
      <c r="K1055" s="29"/>
      <c r="L1055" s="20"/>
      <c r="M1055" s="23"/>
      <c r="N1055" s="27"/>
      <c r="O1055" s="27"/>
      <c r="P1055" s="44"/>
      <c r="Q1055" s="27"/>
      <c r="R1055" s="23"/>
    </row>
    <row r="1056" spans="1:18" ht="15">
      <c r="A1056" s="7">
        <v>446000</v>
      </c>
      <c r="B1056" s="7">
        <f t="shared" si="252"/>
        <v>-446</v>
      </c>
      <c r="C1056" s="6">
        <v>1.00247376</v>
      </c>
      <c r="E1056" s="8"/>
      <c r="F1056" s="25"/>
      <c r="G1056" s="25"/>
      <c r="H1056" s="26"/>
      <c r="I1056" s="26"/>
      <c r="J1056" s="29"/>
      <c r="K1056" s="29"/>
      <c r="L1056" s="20"/>
      <c r="M1056" s="23"/>
      <c r="N1056" s="27"/>
      <c r="O1056" s="27"/>
      <c r="P1056" s="44"/>
      <c r="Q1056" s="27"/>
      <c r="R1056" s="23"/>
    </row>
    <row r="1057" spans="1:18" ht="15">
      <c r="A1057" s="7">
        <v>445000</v>
      </c>
      <c r="B1057" s="7">
        <f t="shared" si="252"/>
        <v>-445</v>
      </c>
      <c r="C1057" s="6">
        <v>0.67734810700000003</v>
      </c>
      <c r="E1057" s="8"/>
      <c r="F1057" s="25"/>
      <c r="G1057" s="25"/>
      <c r="H1057" s="26"/>
      <c r="I1057" s="26"/>
      <c r="J1057" s="29"/>
      <c r="K1057" s="29"/>
      <c r="L1057" s="20"/>
      <c r="M1057" s="23"/>
      <c r="N1057" s="27"/>
      <c r="O1057" s="27"/>
      <c r="P1057" s="44"/>
      <c r="Q1057" s="27"/>
      <c r="R1057" s="23"/>
    </row>
    <row r="1058" spans="1:18" ht="15">
      <c r="A1058" s="7">
        <v>444000</v>
      </c>
      <c r="B1058" s="7">
        <f t="shared" si="252"/>
        <v>-444</v>
      </c>
      <c r="C1058" s="6">
        <v>1.022709573</v>
      </c>
      <c r="E1058" s="8"/>
      <c r="F1058" s="25"/>
      <c r="G1058" s="25"/>
      <c r="H1058" s="26"/>
      <c r="I1058" s="26"/>
      <c r="J1058" s="29"/>
      <c r="K1058" s="29"/>
      <c r="L1058" s="20"/>
      <c r="M1058" s="23"/>
      <c r="N1058" s="27"/>
      <c r="O1058" s="27"/>
      <c r="P1058" s="44"/>
      <c r="Q1058" s="27"/>
      <c r="R1058" s="23"/>
    </row>
    <row r="1059" spans="1:18" ht="15">
      <c r="A1059" s="7">
        <v>443000</v>
      </c>
      <c r="B1059" s="7">
        <f t="shared" si="252"/>
        <v>-443</v>
      </c>
      <c r="C1059" s="6">
        <v>1.062759147</v>
      </c>
      <c r="E1059" s="8"/>
      <c r="F1059" s="25"/>
      <c r="G1059" s="25"/>
      <c r="H1059" s="26"/>
      <c r="I1059" s="26"/>
      <c r="J1059" s="29"/>
      <c r="K1059" s="29"/>
      <c r="L1059" s="20"/>
      <c r="M1059" s="23"/>
      <c r="N1059" s="27"/>
      <c r="O1059" s="27"/>
      <c r="P1059" s="44"/>
      <c r="Q1059" s="27"/>
      <c r="R1059" s="23"/>
    </row>
    <row r="1060" spans="1:18" ht="15">
      <c r="A1060" s="7">
        <v>442000</v>
      </c>
      <c r="B1060" s="7">
        <f t="shared" si="252"/>
        <v>-442</v>
      </c>
      <c r="C1060" s="6">
        <v>0.96146722699999998</v>
      </c>
      <c r="E1060" s="8"/>
      <c r="F1060" s="25"/>
      <c r="G1060" s="25"/>
      <c r="H1060" s="26"/>
      <c r="I1060" s="26"/>
      <c r="J1060" s="29"/>
      <c r="K1060" s="29"/>
      <c r="L1060" s="20"/>
      <c r="M1060" s="23"/>
      <c r="N1060" s="27"/>
      <c r="O1060" s="27"/>
      <c r="P1060" s="44"/>
      <c r="Q1060" s="27"/>
      <c r="R1060" s="23"/>
    </row>
    <row r="1061" spans="1:18" ht="15">
      <c r="A1061" s="7">
        <v>441000</v>
      </c>
      <c r="B1061" s="7">
        <f t="shared" si="252"/>
        <v>-441</v>
      </c>
      <c r="C1061" s="6">
        <v>0.99200777299999998</v>
      </c>
      <c r="E1061" s="8"/>
      <c r="F1061" s="25"/>
      <c r="G1061" s="25"/>
      <c r="H1061" s="26"/>
      <c r="I1061" s="26"/>
      <c r="J1061" s="29"/>
      <c r="K1061" s="29"/>
      <c r="L1061" s="20"/>
      <c r="M1061" s="23"/>
      <c r="N1061" s="27"/>
      <c r="O1061" s="27"/>
      <c r="P1061" s="44"/>
      <c r="Q1061" s="27"/>
      <c r="R1061" s="23"/>
    </row>
    <row r="1062" spans="1:18" ht="15">
      <c r="A1062" s="7">
        <v>440000</v>
      </c>
      <c r="B1062" s="7">
        <f t="shared" si="252"/>
        <v>-440</v>
      </c>
      <c r="C1062" s="6">
        <v>1.1204134130000001</v>
      </c>
      <c r="E1062" s="8"/>
      <c r="F1062" s="25"/>
      <c r="G1062" s="25"/>
      <c r="H1062" s="26"/>
      <c r="I1062" s="26"/>
      <c r="J1062" s="29"/>
      <c r="K1062" s="29"/>
      <c r="L1062" s="20"/>
      <c r="M1062" s="23"/>
      <c r="N1062" s="27"/>
      <c r="O1062" s="27"/>
      <c r="P1062" s="44"/>
      <c r="Q1062" s="27"/>
      <c r="R1062" s="23"/>
    </row>
    <row r="1063" spans="1:18" ht="15">
      <c r="A1063" s="7">
        <v>439000</v>
      </c>
      <c r="B1063" s="7">
        <f t="shared" si="252"/>
        <v>-439</v>
      </c>
      <c r="C1063" s="6">
        <v>1.092286187</v>
      </c>
      <c r="E1063" s="8"/>
      <c r="F1063" s="25"/>
      <c r="G1063" s="25"/>
      <c r="H1063" s="26"/>
      <c r="I1063" s="26"/>
      <c r="J1063" s="29"/>
      <c r="K1063" s="29"/>
      <c r="L1063" s="20"/>
      <c r="M1063" s="23"/>
      <c r="N1063" s="27"/>
      <c r="O1063" s="27"/>
      <c r="P1063" s="44"/>
      <c r="Q1063" s="27"/>
      <c r="R1063" s="23"/>
    </row>
    <row r="1064" spans="1:18" ht="15">
      <c r="A1064" s="7">
        <v>438000</v>
      </c>
      <c r="B1064" s="7">
        <f t="shared" si="252"/>
        <v>-438</v>
      </c>
      <c r="C1064" s="6">
        <v>1.0035141999999999</v>
      </c>
      <c r="E1064" s="8"/>
      <c r="F1064" s="25"/>
      <c r="G1064" s="25"/>
      <c r="H1064" s="26"/>
      <c r="I1064" s="26"/>
      <c r="J1064" s="29"/>
      <c r="K1064" s="29"/>
      <c r="L1064" s="20"/>
      <c r="M1064" s="23"/>
      <c r="N1064" s="27"/>
      <c r="O1064" s="27"/>
      <c r="P1064" s="44"/>
      <c r="Q1064" s="27"/>
      <c r="R1064" s="23"/>
    </row>
    <row r="1065" spans="1:18" ht="15">
      <c r="A1065" s="7">
        <v>437000</v>
      </c>
      <c r="B1065" s="7">
        <f t="shared" si="252"/>
        <v>-437</v>
      </c>
      <c r="C1065" s="6">
        <v>0.97633069299999997</v>
      </c>
      <c r="E1065" s="8"/>
      <c r="F1065" s="25"/>
      <c r="G1065" s="25"/>
      <c r="H1065" s="26"/>
      <c r="I1065" s="26"/>
      <c r="J1065" s="29"/>
      <c r="K1065" s="29"/>
      <c r="L1065" s="20"/>
      <c r="M1065" s="23"/>
      <c r="N1065" s="27"/>
      <c r="O1065" s="27"/>
      <c r="P1065" s="44"/>
      <c r="Q1065" s="27"/>
      <c r="R1065" s="23"/>
    </row>
    <row r="1066" spans="1:18" ht="15">
      <c r="A1066" s="7">
        <v>436000</v>
      </c>
      <c r="B1066" s="7">
        <f t="shared" si="252"/>
        <v>-436</v>
      </c>
      <c r="C1066" s="6">
        <v>1.091975347</v>
      </c>
      <c r="E1066" s="8"/>
      <c r="F1066" s="25"/>
      <c r="G1066" s="25"/>
      <c r="H1066" s="26"/>
      <c r="I1066" s="26"/>
      <c r="J1066" s="29"/>
      <c r="K1066" s="29"/>
      <c r="L1066" s="20"/>
      <c r="M1066" s="23"/>
      <c r="N1066" s="27"/>
      <c r="O1066" s="27"/>
      <c r="P1066" s="44"/>
      <c r="Q1066" s="27"/>
      <c r="R1066" s="23"/>
    </row>
    <row r="1067" spans="1:18" ht="15">
      <c r="A1067" s="7">
        <v>435000</v>
      </c>
      <c r="B1067" s="7">
        <f t="shared" si="252"/>
        <v>-435</v>
      </c>
      <c r="C1067" s="6">
        <v>1.2273909329999999</v>
      </c>
      <c r="E1067" s="8"/>
      <c r="F1067" s="25"/>
      <c r="G1067" s="25"/>
      <c r="H1067" s="26"/>
      <c r="I1067" s="26"/>
      <c r="J1067" s="29"/>
      <c r="K1067" s="29"/>
      <c r="L1067" s="20"/>
      <c r="M1067" s="23"/>
      <c r="N1067" s="27"/>
      <c r="O1067" s="27"/>
      <c r="P1067" s="44"/>
      <c r="Q1067" s="27"/>
      <c r="R1067" s="23"/>
    </row>
    <row r="1068" spans="1:18" ht="15">
      <c r="A1068" s="7">
        <v>434000</v>
      </c>
      <c r="B1068" s="7">
        <f t="shared" si="252"/>
        <v>-434</v>
      </c>
      <c r="C1068" s="6">
        <v>1.2452826269999999</v>
      </c>
      <c r="E1068" s="8"/>
      <c r="F1068" s="25"/>
      <c r="G1068" s="25"/>
      <c r="H1068" s="26"/>
      <c r="I1068" s="26"/>
      <c r="J1068" s="29"/>
      <c r="K1068" s="29"/>
      <c r="L1068" s="20"/>
      <c r="M1068" s="23"/>
      <c r="N1068" s="27"/>
      <c r="O1068" s="27"/>
      <c r="P1068" s="44"/>
      <c r="Q1068" s="27"/>
      <c r="R1068" s="23"/>
    </row>
    <row r="1069" spans="1:18" ht="15">
      <c r="A1069" s="7">
        <v>433000</v>
      </c>
      <c r="B1069" s="7">
        <f t="shared" si="252"/>
        <v>-433</v>
      </c>
      <c r="C1069" s="6">
        <v>1.14882616</v>
      </c>
      <c r="E1069" s="8"/>
      <c r="F1069" s="25"/>
      <c r="G1069" s="25"/>
      <c r="H1069" s="26"/>
      <c r="I1069" s="26"/>
      <c r="J1069" s="29"/>
      <c r="K1069" s="29"/>
      <c r="L1069" s="20"/>
      <c r="M1069" s="23"/>
      <c r="N1069" s="27"/>
      <c r="O1069" s="27"/>
      <c r="P1069" s="44"/>
      <c r="Q1069" s="27"/>
      <c r="R1069" s="23"/>
    </row>
    <row r="1070" spans="1:18" ht="15">
      <c r="A1070" s="7">
        <v>432000</v>
      </c>
      <c r="B1070" s="7">
        <f t="shared" si="252"/>
        <v>-432</v>
      </c>
      <c r="C1070" s="6">
        <v>1.1713627069999999</v>
      </c>
      <c r="E1070" s="8"/>
      <c r="F1070" s="25"/>
      <c r="G1070" s="25"/>
      <c r="H1070" s="26"/>
      <c r="I1070" s="26"/>
      <c r="J1070" s="29"/>
      <c r="K1070" s="29"/>
      <c r="L1070" s="20"/>
      <c r="M1070" s="23"/>
      <c r="N1070" s="27"/>
      <c r="O1070" s="27"/>
      <c r="P1070" s="44"/>
      <c r="Q1070" s="27"/>
      <c r="R1070" s="23"/>
    </row>
    <row r="1071" spans="1:18" ht="15">
      <c r="A1071" s="7">
        <v>431000</v>
      </c>
      <c r="B1071" s="7">
        <f t="shared" si="252"/>
        <v>-431</v>
      </c>
      <c r="C1071" s="6">
        <v>1.1648948669999999</v>
      </c>
      <c r="E1071" s="8"/>
      <c r="F1071" s="25"/>
      <c r="G1071" s="25"/>
      <c r="H1071" s="26"/>
      <c r="I1071" s="26"/>
      <c r="J1071" s="29"/>
      <c r="K1071" s="29"/>
      <c r="L1071" s="20"/>
      <c r="M1071" s="23"/>
      <c r="N1071" s="27"/>
      <c r="O1071" s="27"/>
      <c r="P1071" s="44"/>
      <c r="Q1071" s="27"/>
      <c r="R1071" s="23"/>
    </row>
    <row r="1072" spans="1:18" ht="15">
      <c r="A1072" s="7">
        <v>430000</v>
      </c>
      <c r="B1072" s="7">
        <f t="shared" si="252"/>
        <v>-430</v>
      </c>
      <c r="C1072" s="6">
        <v>1.0778666530000001</v>
      </c>
      <c r="E1072" s="8"/>
      <c r="F1072" s="25"/>
      <c r="G1072" s="25"/>
      <c r="H1072" s="26"/>
      <c r="I1072" s="26"/>
      <c r="J1072" s="29"/>
      <c r="K1072" s="29"/>
      <c r="L1072" s="20"/>
      <c r="M1072" s="23"/>
      <c r="N1072" s="27"/>
      <c r="O1072" s="27"/>
      <c r="P1072" s="44"/>
      <c r="Q1072" s="27"/>
      <c r="R1072" s="23"/>
    </row>
    <row r="1073" spans="1:18" ht="15">
      <c r="A1073" s="7">
        <v>429000</v>
      </c>
      <c r="B1073" s="7">
        <f t="shared" si="252"/>
        <v>-429</v>
      </c>
      <c r="C1073" s="6">
        <v>1.1096077600000001</v>
      </c>
      <c r="E1073" s="8"/>
      <c r="F1073" s="25"/>
      <c r="G1073" s="25"/>
      <c r="H1073" s="26"/>
      <c r="I1073" s="26"/>
      <c r="J1073" s="29"/>
      <c r="K1073" s="29"/>
      <c r="L1073" s="20"/>
      <c r="M1073" s="23"/>
      <c r="N1073" s="27"/>
      <c r="O1073" s="27"/>
      <c r="P1073" s="44"/>
      <c r="Q1073" s="27"/>
      <c r="R1073" s="23"/>
    </row>
    <row r="1074" spans="1:18" ht="15">
      <c r="A1074" s="7">
        <v>428000</v>
      </c>
      <c r="B1074" s="7">
        <f t="shared" si="252"/>
        <v>-428</v>
      </c>
      <c r="C1074" s="6">
        <v>1.2619791199999999</v>
      </c>
      <c r="E1074" s="8"/>
      <c r="F1074" s="25"/>
      <c r="G1074" s="25"/>
      <c r="H1074" s="26"/>
      <c r="I1074" s="26"/>
      <c r="J1074" s="29"/>
      <c r="K1074" s="29"/>
      <c r="L1074" s="20"/>
      <c r="M1074" s="23"/>
      <c r="N1074" s="27"/>
      <c r="O1074" s="27"/>
      <c r="P1074" s="44"/>
      <c r="Q1074" s="27"/>
      <c r="R1074" s="23"/>
    </row>
    <row r="1075" spans="1:18" ht="15">
      <c r="A1075" s="7">
        <v>427000</v>
      </c>
      <c r="B1075" s="7">
        <f t="shared" si="252"/>
        <v>-427</v>
      </c>
      <c r="C1075" s="6">
        <v>1.573902533</v>
      </c>
      <c r="E1075" s="8"/>
      <c r="F1075" s="25"/>
      <c r="G1075" s="25"/>
      <c r="H1075" s="26"/>
      <c r="I1075" s="26"/>
      <c r="J1075" s="29"/>
      <c r="K1075" s="29"/>
      <c r="L1075" s="20"/>
      <c r="M1075" s="23"/>
      <c r="N1075" s="27"/>
      <c r="O1075" s="27"/>
      <c r="P1075" s="44"/>
      <c r="Q1075" s="27"/>
      <c r="R1075" s="23"/>
    </row>
    <row r="1076" spans="1:18" ht="15">
      <c r="A1076" s="7">
        <v>426000</v>
      </c>
      <c r="B1076" s="7">
        <f t="shared" si="252"/>
        <v>-426</v>
      </c>
      <c r="C1076" s="6">
        <v>1.6127981330000001</v>
      </c>
      <c r="E1076" s="8"/>
      <c r="F1076" s="25"/>
      <c r="G1076" s="25"/>
      <c r="H1076" s="26"/>
      <c r="I1076" s="26"/>
      <c r="J1076" s="29"/>
      <c r="K1076" s="29"/>
      <c r="L1076" s="20"/>
      <c r="M1076" s="23"/>
      <c r="N1076" s="27"/>
      <c r="O1076" s="27"/>
      <c r="P1076" s="44"/>
      <c r="Q1076" s="27"/>
      <c r="R1076" s="23"/>
    </row>
    <row r="1077" spans="1:18" ht="15">
      <c r="A1077" s="7">
        <v>425000</v>
      </c>
      <c r="B1077" s="7">
        <f t="shared" si="252"/>
        <v>-425</v>
      </c>
      <c r="C1077" s="6">
        <v>1.4408974670000001</v>
      </c>
      <c r="E1077" s="8"/>
      <c r="F1077" s="25"/>
      <c r="G1077" s="25"/>
      <c r="H1077" s="26"/>
      <c r="I1077" s="26"/>
      <c r="J1077" s="29"/>
      <c r="K1077" s="29"/>
      <c r="L1077" s="20"/>
      <c r="M1077" s="23"/>
      <c r="N1077" s="27"/>
      <c r="O1077" s="27"/>
      <c r="P1077" s="44"/>
      <c r="Q1077" s="27"/>
      <c r="R1077" s="23"/>
    </row>
    <row r="1078" spans="1:18" ht="15">
      <c r="A1078" s="7">
        <v>424000</v>
      </c>
      <c r="B1078" s="7">
        <f t="shared" si="252"/>
        <v>-424</v>
      </c>
      <c r="C1078" s="6">
        <v>1.5221368</v>
      </c>
      <c r="E1078" s="8"/>
      <c r="F1078" s="25"/>
      <c r="G1078" s="25"/>
      <c r="H1078" s="26"/>
      <c r="I1078" s="26"/>
      <c r="J1078" s="29"/>
      <c r="K1078" s="29"/>
      <c r="L1078" s="20"/>
      <c r="M1078" s="23"/>
      <c r="N1078" s="27"/>
      <c r="O1078" s="27"/>
      <c r="P1078" s="44"/>
      <c r="Q1078" s="27"/>
      <c r="R1078" s="23"/>
    </row>
    <row r="1079" spans="1:18" ht="15">
      <c r="A1079" s="7">
        <v>423000</v>
      </c>
      <c r="B1079" s="7">
        <f t="shared" si="252"/>
        <v>-423</v>
      </c>
      <c r="C1079" s="6">
        <v>1.4612302669999999</v>
      </c>
      <c r="E1079" s="8"/>
      <c r="F1079" s="25"/>
      <c r="G1079" s="25"/>
      <c r="H1079" s="26"/>
      <c r="I1079" s="26"/>
      <c r="J1079" s="29"/>
      <c r="K1079" s="29"/>
      <c r="L1079" s="20"/>
      <c r="M1079" s="23"/>
      <c r="N1079" s="27"/>
      <c r="O1079" s="27"/>
      <c r="P1079" s="44"/>
      <c r="Q1079" s="27"/>
      <c r="R1079" s="23"/>
    </row>
    <row r="1080" spans="1:18" ht="15">
      <c r="A1080" s="7">
        <v>422000</v>
      </c>
      <c r="B1080" s="7">
        <f t="shared" si="252"/>
        <v>-422</v>
      </c>
      <c r="C1080" s="6">
        <v>1.436076267</v>
      </c>
      <c r="E1080" s="8"/>
      <c r="F1080" s="25"/>
      <c r="G1080" s="25"/>
      <c r="H1080" s="26"/>
      <c r="I1080" s="26"/>
      <c r="J1080" s="29"/>
      <c r="K1080" s="29"/>
      <c r="L1080" s="20"/>
      <c r="M1080" s="23"/>
      <c r="N1080" s="27"/>
      <c r="O1080" s="27"/>
      <c r="P1080" s="44"/>
      <c r="Q1080" s="27"/>
      <c r="R1080" s="23"/>
    </row>
    <row r="1081" spans="1:18" ht="15">
      <c r="A1081" s="7">
        <v>421000</v>
      </c>
      <c r="B1081" s="7">
        <f t="shared" si="252"/>
        <v>-421</v>
      </c>
      <c r="C1081" s="6">
        <v>1.3895997330000001</v>
      </c>
      <c r="E1081" s="8"/>
      <c r="F1081" s="25"/>
      <c r="G1081" s="25"/>
      <c r="H1081" s="26"/>
      <c r="I1081" s="26"/>
      <c r="J1081" s="29"/>
      <c r="K1081" s="29"/>
      <c r="L1081" s="20"/>
      <c r="M1081" s="23"/>
      <c r="N1081" s="27"/>
      <c r="O1081" s="27"/>
      <c r="P1081" s="44"/>
      <c r="Q1081" s="27"/>
      <c r="R1081" s="23"/>
    </row>
    <row r="1082" spans="1:18" ht="15">
      <c r="A1082" s="7">
        <v>420000</v>
      </c>
      <c r="B1082" s="7">
        <f t="shared" si="252"/>
        <v>-420</v>
      </c>
      <c r="C1082" s="6">
        <v>1.5569995999999999</v>
      </c>
      <c r="E1082" s="8"/>
      <c r="F1082" s="25"/>
      <c r="G1082" s="25"/>
      <c r="H1082" s="26"/>
      <c r="I1082" s="26"/>
      <c r="J1082" s="29"/>
      <c r="K1082" s="29"/>
      <c r="L1082" s="20"/>
      <c r="M1082" s="23"/>
      <c r="N1082" s="27"/>
      <c r="O1082" s="27"/>
      <c r="P1082" s="44"/>
      <c r="Q1082" s="27"/>
      <c r="R1082" s="23"/>
    </row>
    <row r="1083" spans="1:18" ht="15">
      <c r="A1083" s="7">
        <v>419000</v>
      </c>
      <c r="B1083" s="7">
        <f t="shared" si="252"/>
        <v>-419</v>
      </c>
      <c r="C1083" s="6">
        <v>1.4527745329999999</v>
      </c>
      <c r="E1083" s="8"/>
      <c r="F1083" s="25"/>
      <c r="G1083" s="25"/>
      <c r="H1083" s="26"/>
      <c r="I1083" s="26"/>
      <c r="J1083" s="29"/>
      <c r="K1083" s="29"/>
      <c r="L1083" s="20"/>
      <c r="M1083" s="23"/>
      <c r="N1083" s="27"/>
      <c r="O1083" s="27"/>
      <c r="P1083" s="44"/>
      <c r="Q1083" s="27"/>
      <c r="R1083" s="23"/>
    </row>
    <row r="1084" spans="1:18" ht="15">
      <c r="A1084" s="7">
        <v>418000</v>
      </c>
      <c r="B1084" s="7">
        <f t="shared" si="252"/>
        <v>-418</v>
      </c>
      <c r="C1084" s="6">
        <v>1.191121173</v>
      </c>
      <c r="E1084" s="8"/>
      <c r="F1084" s="25"/>
      <c r="G1084" s="25"/>
      <c r="H1084" s="26"/>
      <c r="I1084" s="26"/>
      <c r="J1084" s="29"/>
      <c r="K1084" s="29"/>
      <c r="L1084" s="20"/>
      <c r="M1084" s="23"/>
      <c r="N1084" s="27"/>
      <c r="O1084" s="27"/>
      <c r="P1084" s="44"/>
      <c r="Q1084" s="27"/>
      <c r="R1084" s="23"/>
    </row>
    <row r="1085" spans="1:18" ht="15">
      <c r="A1085" s="7">
        <v>417000</v>
      </c>
      <c r="B1085" s="7">
        <f t="shared" si="252"/>
        <v>-417</v>
      </c>
      <c r="C1085" s="6">
        <v>1.240850027</v>
      </c>
      <c r="E1085" s="8"/>
      <c r="F1085" s="25"/>
      <c r="G1085" s="25"/>
      <c r="H1085" s="26"/>
      <c r="I1085" s="26"/>
      <c r="J1085" s="29"/>
      <c r="K1085" s="29"/>
      <c r="L1085" s="20"/>
      <c r="M1085" s="23"/>
      <c r="N1085" s="27"/>
      <c r="O1085" s="27"/>
      <c r="P1085" s="44"/>
      <c r="Q1085" s="27"/>
      <c r="R1085" s="23"/>
    </row>
    <row r="1086" spans="1:18" ht="15">
      <c r="A1086" s="7">
        <v>416000</v>
      </c>
      <c r="B1086" s="7">
        <f t="shared" si="252"/>
        <v>-416</v>
      </c>
      <c r="C1086" s="6">
        <v>1.369112133</v>
      </c>
      <c r="E1086" s="8"/>
      <c r="F1086" s="25"/>
      <c r="G1086" s="25"/>
      <c r="H1086" s="26"/>
      <c r="I1086" s="26"/>
      <c r="J1086" s="29"/>
      <c r="K1086" s="29"/>
      <c r="L1086" s="20"/>
      <c r="M1086" s="23"/>
      <c r="N1086" s="27"/>
      <c r="O1086" s="27"/>
      <c r="P1086" s="44"/>
      <c r="Q1086" s="27"/>
      <c r="R1086" s="23"/>
    </row>
    <row r="1087" spans="1:18" ht="15">
      <c r="A1087" s="7">
        <v>415000</v>
      </c>
      <c r="B1087" s="7">
        <f t="shared" si="252"/>
        <v>-415</v>
      </c>
      <c r="C1087" s="6">
        <v>1.472560267</v>
      </c>
      <c r="E1087" s="8"/>
      <c r="F1087" s="25"/>
      <c r="G1087" s="25"/>
      <c r="H1087" s="26"/>
      <c r="I1087" s="26"/>
      <c r="J1087" s="29"/>
      <c r="K1087" s="29"/>
      <c r="L1087" s="20"/>
      <c r="M1087" s="23"/>
      <c r="N1087" s="27"/>
      <c r="O1087" s="27"/>
      <c r="P1087" s="44"/>
      <c r="Q1087" s="27"/>
      <c r="R1087" s="23"/>
    </row>
    <row r="1088" spans="1:18" ht="15">
      <c r="A1088" s="7">
        <v>414000</v>
      </c>
      <c r="B1088" s="7">
        <f t="shared" si="252"/>
        <v>-414</v>
      </c>
      <c r="C1088" s="6">
        <v>1.2193261870000001</v>
      </c>
      <c r="E1088" s="8"/>
      <c r="F1088" s="25"/>
      <c r="G1088" s="25"/>
      <c r="H1088" s="26"/>
      <c r="I1088" s="26"/>
      <c r="J1088" s="29"/>
      <c r="K1088" s="29"/>
      <c r="L1088" s="20"/>
      <c r="M1088" s="23"/>
      <c r="N1088" s="27"/>
      <c r="O1088" s="27"/>
      <c r="P1088" s="44"/>
      <c r="Q1088" s="27"/>
      <c r="R1088" s="23"/>
    </row>
    <row r="1089" spans="1:18" ht="15">
      <c r="A1089" s="7">
        <v>413000</v>
      </c>
      <c r="B1089" s="7">
        <f t="shared" si="252"/>
        <v>-413</v>
      </c>
      <c r="C1089" s="6">
        <v>0.98430108000000005</v>
      </c>
      <c r="E1089" s="8"/>
      <c r="F1089" s="25"/>
      <c r="G1089" s="25"/>
      <c r="H1089" s="26"/>
      <c r="I1089" s="26"/>
      <c r="J1089" s="29"/>
      <c r="K1089" s="29"/>
      <c r="L1089" s="20"/>
      <c r="M1089" s="23"/>
      <c r="N1089" s="27"/>
      <c r="O1089" s="27"/>
      <c r="P1089" s="44"/>
      <c r="Q1089" s="27"/>
      <c r="R1089" s="23"/>
    </row>
    <row r="1090" spans="1:18" ht="15">
      <c r="A1090" s="7">
        <v>412000</v>
      </c>
      <c r="B1090" s="7">
        <f t="shared" si="252"/>
        <v>-412</v>
      </c>
      <c r="C1090" s="6">
        <v>0.94609897300000001</v>
      </c>
      <c r="E1090" s="8"/>
      <c r="F1090" s="25"/>
      <c r="G1090" s="25"/>
      <c r="H1090" s="26"/>
      <c r="I1090" s="26"/>
      <c r="J1090" s="29"/>
      <c r="K1090" s="29"/>
      <c r="L1090" s="20"/>
      <c r="M1090" s="23"/>
      <c r="N1090" s="27"/>
      <c r="O1090" s="27"/>
      <c r="P1090" s="44"/>
      <c r="Q1090" s="27"/>
      <c r="R1090" s="23"/>
    </row>
    <row r="1091" spans="1:18" ht="15">
      <c r="A1091" s="7">
        <v>411000</v>
      </c>
      <c r="B1091" s="7">
        <f t="shared" ref="B1091:B1154" si="253">-A1091/1000</f>
        <v>-411</v>
      </c>
      <c r="C1091" s="6">
        <v>0.72201424000000003</v>
      </c>
      <c r="E1091" s="8"/>
      <c r="F1091" s="25"/>
      <c r="G1091" s="25"/>
      <c r="H1091" s="26"/>
      <c r="I1091" s="26"/>
      <c r="J1091" s="29"/>
      <c r="K1091" s="29"/>
      <c r="L1091" s="20"/>
      <c r="M1091" s="23"/>
      <c r="N1091" s="27"/>
      <c r="O1091" s="27"/>
      <c r="P1091" s="44"/>
      <c r="Q1091" s="27"/>
      <c r="R1091" s="23"/>
    </row>
    <row r="1092" spans="1:18" ht="15">
      <c r="A1092" s="7">
        <v>410000</v>
      </c>
      <c r="B1092" s="7">
        <f t="shared" si="253"/>
        <v>-410</v>
      </c>
      <c r="C1092" s="6">
        <v>0.61504435999999996</v>
      </c>
      <c r="E1092" s="8"/>
      <c r="F1092" s="25"/>
      <c r="G1092" s="25"/>
      <c r="H1092" s="26"/>
      <c r="I1092" s="26"/>
      <c r="J1092" s="29"/>
      <c r="K1092" s="29"/>
      <c r="L1092" s="20"/>
      <c r="M1092" s="23"/>
      <c r="N1092" s="27"/>
      <c r="O1092" s="27"/>
      <c r="P1092" s="44"/>
      <c r="Q1092" s="27"/>
      <c r="R1092" s="23"/>
    </row>
    <row r="1093" spans="1:18" ht="15">
      <c r="A1093" s="7">
        <v>409000</v>
      </c>
      <c r="B1093" s="7">
        <f t="shared" si="253"/>
        <v>-409</v>
      </c>
      <c r="C1093" s="6">
        <v>0.54557234700000001</v>
      </c>
      <c r="E1093" s="8"/>
      <c r="F1093" s="25"/>
      <c r="G1093" s="25"/>
      <c r="H1093" s="26"/>
      <c r="I1093" s="26"/>
      <c r="J1093" s="29"/>
      <c r="K1093" s="29"/>
      <c r="L1093" s="20"/>
      <c r="M1093" s="23"/>
      <c r="N1093" s="27"/>
      <c r="O1093" s="27"/>
      <c r="P1093" s="44"/>
      <c r="Q1093" s="27"/>
      <c r="R1093" s="23"/>
    </row>
    <row r="1094" spans="1:18" ht="15">
      <c r="A1094" s="7">
        <v>408000</v>
      </c>
      <c r="B1094" s="7">
        <f t="shared" si="253"/>
        <v>-408</v>
      </c>
      <c r="C1094" s="6">
        <v>0.73456027999999995</v>
      </c>
      <c r="E1094" s="8"/>
      <c r="F1094" s="25"/>
      <c r="G1094" s="25"/>
      <c r="H1094" s="26"/>
      <c r="I1094" s="26"/>
      <c r="J1094" s="29"/>
      <c r="K1094" s="29"/>
      <c r="L1094" s="20"/>
      <c r="M1094" s="23"/>
      <c r="N1094" s="27"/>
      <c r="O1094" s="27"/>
      <c r="P1094" s="44"/>
      <c r="Q1094" s="27"/>
      <c r="R1094" s="23"/>
    </row>
    <row r="1095" spans="1:18" ht="15">
      <c r="A1095" s="7">
        <v>407000</v>
      </c>
      <c r="B1095" s="7">
        <f t="shared" si="253"/>
        <v>-407</v>
      </c>
      <c r="C1095" s="6">
        <v>0.68728854699999997</v>
      </c>
      <c r="E1095" s="8"/>
      <c r="F1095" s="25"/>
      <c r="G1095" s="25"/>
      <c r="H1095" s="26"/>
      <c r="I1095" s="26"/>
      <c r="J1095" s="29"/>
      <c r="K1095" s="29"/>
      <c r="L1095" s="20"/>
      <c r="M1095" s="23"/>
      <c r="N1095" s="27"/>
      <c r="O1095" s="27"/>
      <c r="P1095" s="44"/>
      <c r="Q1095" s="27"/>
      <c r="R1095" s="23"/>
    </row>
    <row r="1096" spans="1:18" ht="15">
      <c r="A1096" s="7">
        <v>406000</v>
      </c>
      <c r="B1096" s="7">
        <f t="shared" si="253"/>
        <v>-406</v>
      </c>
      <c r="C1096" s="6">
        <v>0.68573442699999998</v>
      </c>
      <c r="E1096" s="8"/>
      <c r="F1096" s="25"/>
      <c r="G1096" s="25"/>
      <c r="H1096" s="26"/>
      <c r="I1096" s="26"/>
      <c r="J1096" s="29"/>
      <c r="K1096" s="29"/>
      <c r="L1096" s="20"/>
      <c r="M1096" s="23"/>
      <c r="N1096" s="27"/>
      <c r="O1096" s="27"/>
      <c r="P1096" s="44"/>
      <c r="Q1096" s="27"/>
      <c r="R1096" s="23"/>
    </row>
    <row r="1097" spans="1:18" ht="15">
      <c r="A1097" s="7">
        <v>405000</v>
      </c>
      <c r="B1097" s="7">
        <f t="shared" si="253"/>
        <v>-405</v>
      </c>
      <c r="C1097" s="6">
        <v>0.69876592000000004</v>
      </c>
      <c r="E1097" s="8"/>
      <c r="F1097" s="25"/>
      <c r="G1097" s="25"/>
      <c r="H1097" s="26"/>
      <c r="I1097" s="26"/>
      <c r="J1097" s="29"/>
      <c r="K1097" s="29"/>
      <c r="L1097" s="20"/>
      <c r="M1097" s="23"/>
      <c r="N1097" s="27"/>
      <c r="O1097" s="27"/>
      <c r="P1097" s="44"/>
      <c r="Q1097" s="27"/>
      <c r="R1097" s="23"/>
    </row>
    <row r="1098" spans="1:18" ht="15">
      <c r="A1098" s="7">
        <v>404000</v>
      </c>
      <c r="B1098" s="7">
        <f t="shared" si="253"/>
        <v>-404</v>
      </c>
      <c r="C1098" s="6">
        <v>0.69194101299999999</v>
      </c>
      <c r="E1098" s="8"/>
      <c r="F1098" s="25"/>
      <c r="G1098" s="25"/>
      <c r="H1098" s="26"/>
      <c r="I1098" s="26"/>
      <c r="J1098" s="29"/>
      <c r="K1098" s="29"/>
      <c r="L1098" s="20"/>
      <c r="M1098" s="23"/>
      <c r="N1098" s="27"/>
      <c r="O1098" s="27"/>
      <c r="P1098" s="44"/>
      <c r="Q1098" s="27"/>
      <c r="R1098" s="23"/>
    </row>
    <row r="1099" spans="1:18" ht="15">
      <c r="A1099" s="7">
        <v>403000</v>
      </c>
      <c r="B1099" s="7">
        <f t="shared" si="253"/>
        <v>-403</v>
      </c>
      <c r="C1099" s="6">
        <v>0.64357997300000003</v>
      </c>
      <c r="E1099" s="8"/>
      <c r="F1099" s="25"/>
      <c r="G1099" s="25"/>
      <c r="H1099" s="26"/>
      <c r="I1099" s="26"/>
      <c r="J1099" s="29"/>
      <c r="K1099" s="29"/>
      <c r="L1099" s="20"/>
      <c r="M1099" s="23"/>
      <c r="N1099" s="27"/>
      <c r="O1099" s="27"/>
      <c r="P1099" s="44"/>
      <c r="Q1099" s="27"/>
      <c r="R1099" s="23"/>
    </row>
    <row r="1100" spans="1:18" ht="15">
      <c r="A1100" s="7">
        <v>402000</v>
      </c>
      <c r="B1100" s="7">
        <f t="shared" si="253"/>
        <v>-402</v>
      </c>
      <c r="C1100" s="6">
        <v>0.70591797300000003</v>
      </c>
      <c r="E1100" s="8"/>
      <c r="F1100" s="25"/>
      <c r="G1100" s="25"/>
      <c r="H1100" s="26"/>
      <c r="I1100" s="26"/>
      <c r="J1100" s="29"/>
      <c r="K1100" s="29"/>
      <c r="L1100" s="20"/>
      <c r="M1100" s="23"/>
      <c r="N1100" s="27"/>
      <c r="O1100" s="27"/>
      <c r="P1100" s="44"/>
      <c r="Q1100" s="27"/>
      <c r="R1100" s="23"/>
    </row>
    <row r="1101" spans="1:18" ht="15">
      <c r="A1101" s="7">
        <v>401000</v>
      </c>
      <c r="B1101" s="7">
        <f t="shared" si="253"/>
        <v>-401</v>
      </c>
      <c r="C1101" s="6">
        <v>0.56461789299999998</v>
      </c>
      <c r="E1101" s="8"/>
      <c r="F1101" s="25"/>
      <c r="G1101" s="25"/>
      <c r="H1101" s="26"/>
      <c r="I1101" s="26"/>
      <c r="J1101" s="29"/>
      <c r="K1101" s="29"/>
      <c r="L1101" s="20"/>
      <c r="M1101" s="23"/>
      <c r="N1101" s="27"/>
      <c r="O1101" s="27"/>
      <c r="P1101" s="44"/>
      <c r="Q1101" s="27"/>
      <c r="R1101" s="23"/>
    </row>
    <row r="1102" spans="1:18" ht="15">
      <c r="A1102" s="7">
        <v>400000</v>
      </c>
      <c r="B1102" s="7">
        <f t="shared" si="253"/>
        <v>-400</v>
      </c>
      <c r="C1102" s="6">
        <v>0.73044801299999995</v>
      </c>
      <c r="E1102" s="8"/>
      <c r="F1102" s="25"/>
      <c r="G1102" s="25"/>
      <c r="H1102" s="26"/>
      <c r="I1102" s="26"/>
      <c r="J1102" s="29"/>
      <c r="K1102" s="29"/>
      <c r="L1102" s="20"/>
      <c r="M1102" s="23"/>
      <c r="N1102" s="27"/>
      <c r="O1102" s="27"/>
      <c r="P1102" s="44"/>
      <c r="Q1102" s="27"/>
      <c r="R1102" s="23"/>
    </row>
    <row r="1103" spans="1:18" ht="15">
      <c r="A1103" s="7">
        <v>399000</v>
      </c>
      <c r="B1103" s="7">
        <f t="shared" si="253"/>
        <v>-399</v>
      </c>
      <c r="C1103" s="6">
        <v>0.86329796000000003</v>
      </c>
      <c r="E1103" s="8"/>
      <c r="F1103" s="25"/>
      <c r="G1103" s="25"/>
      <c r="H1103" s="26"/>
      <c r="I1103" s="26"/>
      <c r="J1103" s="29"/>
      <c r="K1103" s="29"/>
      <c r="L1103" s="20"/>
      <c r="M1103" s="23"/>
      <c r="N1103" s="27"/>
      <c r="O1103" s="27"/>
      <c r="P1103" s="44"/>
      <c r="Q1103" s="27"/>
      <c r="R1103" s="23"/>
    </row>
    <row r="1104" spans="1:18" ht="15">
      <c r="A1104" s="7">
        <v>398000</v>
      </c>
      <c r="B1104" s="7">
        <f t="shared" si="253"/>
        <v>-398</v>
      </c>
      <c r="C1104" s="6">
        <v>0.87847354700000002</v>
      </c>
      <c r="E1104" s="8"/>
      <c r="F1104" s="25"/>
      <c r="G1104" s="25"/>
      <c r="H1104" s="26"/>
      <c r="I1104" s="26"/>
      <c r="J1104" s="29"/>
      <c r="K1104" s="29"/>
      <c r="L1104" s="20"/>
      <c r="M1104" s="23"/>
      <c r="N1104" s="27"/>
      <c r="O1104" s="27"/>
      <c r="P1104" s="44"/>
      <c r="Q1104" s="27"/>
      <c r="R1104" s="23"/>
    </row>
    <row r="1105" spans="1:18" ht="15">
      <c r="A1105" s="7">
        <v>397000</v>
      </c>
      <c r="B1105" s="7">
        <f t="shared" si="253"/>
        <v>-397</v>
      </c>
      <c r="C1105" s="6">
        <v>1.110775573</v>
      </c>
      <c r="E1105" s="8"/>
      <c r="F1105" s="25"/>
      <c r="G1105" s="25"/>
      <c r="H1105" s="26"/>
      <c r="I1105" s="26"/>
      <c r="J1105" s="29"/>
      <c r="K1105" s="29"/>
      <c r="L1105" s="20"/>
      <c r="M1105" s="23"/>
      <c r="N1105" s="27"/>
      <c r="O1105" s="27"/>
      <c r="P1105" s="44"/>
      <c r="Q1105" s="27"/>
      <c r="R1105" s="23"/>
    </row>
    <row r="1106" spans="1:18" ht="15">
      <c r="A1106" s="7">
        <v>396000</v>
      </c>
      <c r="B1106" s="7">
        <f t="shared" si="253"/>
        <v>-396</v>
      </c>
      <c r="C1106" s="6">
        <v>1.3737341329999999</v>
      </c>
      <c r="E1106" s="8"/>
      <c r="F1106" s="25"/>
      <c r="G1106" s="25"/>
      <c r="H1106" s="26"/>
      <c r="I1106" s="26"/>
      <c r="J1106" s="29"/>
      <c r="K1106" s="29"/>
      <c r="L1106" s="20"/>
      <c r="M1106" s="23"/>
      <c r="N1106" s="27"/>
      <c r="O1106" s="27"/>
      <c r="P1106" s="44"/>
      <c r="Q1106" s="27"/>
      <c r="R1106" s="23"/>
    </row>
    <row r="1107" spans="1:18" ht="15">
      <c r="A1107" s="7">
        <v>395000</v>
      </c>
      <c r="B1107" s="7">
        <f t="shared" si="253"/>
        <v>-395</v>
      </c>
      <c r="C1107" s="6">
        <v>1.310351907</v>
      </c>
      <c r="E1107" s="8"/>
      <c r="F1107" s="25"/>
      <c r="G1107" s="25"/>
      <c r="H1107" s="26"/>
      <c r="I1107" s="26"/>
      <c r="J1107" s="29"/>
      <c r="K1107" s="29"/>
      <c r="L1107" s="20"/>
      <c r="M1107" s="23"/>
      <c r="N1107" s="27"/>
      <c r="O1107" s="27"/>
      <c r="P1107" s="44"/>
      <c r="Q1107" s="27"/>
      <c r="R1107" s="23"/>
    </row>
    <row r="1108" spans="1:18" ht="15">
      <c r="A1108" s="7">
        <v>394000</v>
      </c>
      <c r="B1108" s="7">
        <f t="shared" si="253"/>
        <v>-394</v>
      </c>
      <c r="C1108" s="6">
        <v>1.441719733</v>
      </c>
      <c r="E1108" s="8"/>
      <c r="F1108" s="25"/>
      <c r="G1108" s="25"/>
      <c r="H1108" s="26"/>
      <c r="I1108" s="26"/>
      <c r="J1108" s="29"/>
      <c r="K1108" s="29"/>
      <c r="L1108" s="20"/>
      <c r="M1108" s="23"/>
      <c r="N1108" s="27"/>
      <c r="O1108" s="27"/>
      <c r="P1108" s="44"/>
      <c r="Q1108" s="27"/>
      <c r="R1108" s="23"/>
    </row>
    <row r="1109" spans="1:18" ht="15">
      <c r="A1109" s="7">
        <v>393000</v>
      </c>
      <c r="B1109" s="7">
        <f t="shared" si="253"/>
        <v>-393</v>
      </c>
      <c r="C1109" s="6">
        <v>1.330232853</v>
      </c>
      <c r="E1109" s="8"/>
      <c r="F1109" s="25"/>
      <c r="G1109" s="25"/>
      <c r="H1109" s="26"/>
      <c r="I1109" s="26"/>
      <c r="J1109" s="29"/>
      <c r="K1109" s="29"/>
      <c r="L1109" s="20"/>
      <c r="M1109" s="23"/>
      <c r="N1109" s="27"/>
      <c r="O1109" s="27"/>
      <c r="P1109" s="44"/>
      <c r="Q1109" s="27"/>
      <c r="R1109" s="23"/>
    </row>
    <row r="1110" spans="1:18" ht="15">
      <c r="A1110" s="7">
        <v>392000</v>
      </c>
      <c r="B1110" s="7">
        <f t="shared" si="253"/>
        <v>-392</v>
      </c>
      <c r="C1110" s="6">
        <v>1.1027881070000001</v>
      </c>
      <c r="E1110" s="8"/>
      <c r="F1110" s="25"/>
      <c r="G1110" s="25"/>
      <c r="H1110" s="26"/>
      <c r="I1110" s="26"/>
      <c r="J1110" s="29"/>
      <c r="K1110" s="29"/>
      <c r="L1110" s="20"/>
      <c r="M1110" s="23"/>
      <c r="N1110" s="27"/>
      <c r="O1110" s="27"/>
      <c r="P1110" s="44"/>
      <c r="Q1110" s="27"/>
      <c r="R1110" s="23"/>
    </row>
    <row r="1111" spans="1:18" ht="15">
      <c r="A1111" s="7">
        <v>391000</v>
      </c>
      <c r="B1111" s="7">
        <f t="shared" si="253"/>
        <v>-391</v>
      </c>
      <c r="C1111" s="6">
        <v>0.90306025300000003</v>
      </c>
      <c r="E1111" s="8"/>
      <c r="F1111" s="25"/>
      <c r="G1111" s="25"/>
      <c r="H1111" s="26"/>
      <c r="I1111" s="26"/>
      <c r="J1111" s="29"/>
      <c r="K1111" s="29"/>
      <c r="L1111" s="20"/>
      <c r="M1111" s="23"/>
      <c r="N1111" s="27"/>
      <c r="O1111" s="27"/>
      <c r="P1111" s="44"/>
      <c r="Q1111" s="27"/>
      <c r="R1111" s="23"/>
    </row>
    <row r="1112" spans="1:18" ht="15">
      <c r="A1112" s="7">
        <v>390000</v>
      </c>
      <c r="B1112" s="7">
        <f t="shared" si="253"/>
        <v>-390</v>
      </c>
      <c r="C1112" s="6">
        <v>0.85125990699999998</v>
      </c>
      <c r="E1112" s="8"/>
      <c r="F1112" s="25"/>
      <c r="G1112" s="25"/>
      <c r="H1112" s="26"/>
      <c r="I1112" s="26"/>
      <c r="J1112" s="29"/>
      <c r="K1112" s="29"/>
      <c r="L1112" s="20"/>
      <c r="M1112" s="23"/>
      <c r="N1112" s="27"/>
      <c r="O1112" s="27"/>
      <c r="P1112" s="44"/>
      <c r="Q1112" s="27"/>
      <c r="R1112" s="23"/>
    </row>
    <row r="1113" spans="1:18" ht="15">
      <c r="A1113" s="7">
        <v>389000</v>
      </c>
      <c r="B1113" s="7">
        <f t="shared" si="253"/>
        <v>-389</v>
      </c>
      <c r="C1113" s="6">
        <v>0.84412369300000001</v>
      </c>
      <c r="E1113" s="8"/>
      <c r="F1113" s="25"/>
      <c r="G1113" s="25"/>
      <c r="H1113" s="26"/>
      <c r="I1113" s="26"/>
      <c r="J1113" s="29"/>
      <c r="K1113" s="29"/>
      <c r="L1113" s="20"/>
      <c r="M1113" s="23"/>
      <c r="N1113" s="27"/>
      <c r="O1113" s="27"/>
      <c r="P1113" s="44"/>
      <c r="Q1113" s="27"/>
      <c r="R1113" s="23"/>
    </row>
    <row r="1114" spans="1:18" ht="15">
      <c r="A1114" s="7">
        <v>388000</v>
      </c>
      <c r="B1114" s="7">
        <f t="shared" si="253"/>
        <v>-388</v>
      </c>
      <c r="C1114" s="6">
        <v>0.82024280000000005</v>
      </c>
      <c r="E1114" s="8"/>
      <c r="F1114" s="25"/>
      <c r="G1114" s="25"/>
      <c r="H1114" s="26"/>
      <c r="I1114" s="26"/>
      <c r="J1114" s="29"/>
      <c r="K1114" s="29"/>
      <c r="L1114" s="20"/>
      <c r="M1114" s="23"/>
      <c r="N1114" s="27"/>
      <c r="O1114" s="27"/>
      <c r="P1114" s="44"/>
      <c r="Q1114" s="27"/>
      <c r="R1114" s="23"/>
    </row>
    <row r="1115" spans="1:18" ht="15">
      <c r="A1115" s="7">
        <v>387000</v>
      </c>
      <c r="B1115" s="7">
        <f t="shared" si="253"/>
        <v>-387</v>
      </c>
      <c r="C1115" s="6">
        <v>0.753687</v>
      </c>
      <c r="E1115" s="8"/>
      <c r="F1115" s="25"/>
      <c r="G1115" s="25"/>
      <c r="H1115" s="26"/>
      <c r="I1115" s="26"/>
      <c r="J1115" s="29"/>
      <c r="K1115" s="29"/>
      <c r="L1115" s="20"/>
      <c r="M1115" s="23"/>
      <c r="N1115" s="27"/>
      <c r="O1115" s="27"/>
      <c r="P1115" s="44"/>
      <c r="Q1115" s="27"/>
      <c r="R1115" s="23"/>
    </row>
    <row r="1116" spans="1:18" ht="15">
      <c r="A1116" s="7">
        <v>386000</v>
      </c>
      <c r="B1116" s="7">
        <f t="shared" si="253"/>
        <v>-386</v>
      </c>
      <c r="C1116" s="6">
        <v>0.71344921299999997</v>
      </c>
      <c r="E1116" s="8"/>
      <c r="F1116" s="25"/>
      <c r="G1116" s="25"/>
      <c r="H1116" s="26"/>
      <c r="I1116" s="26"/>
      <c r="J1116" s="29"/>
      <c r="K1116" s="29"/>
      <c r="L1116" s="20"/>
      <c r="M1116" s="23"/>
      <c r="N1116" s="27"/>
      <c r="O1116" s="27"/>
      <c r="P1116" s="44"/>
      <c r="Q1116" s="27"/>
      <c r="R1116" s="23"/>
    </row>
    <row r="1117" spans="1:18" ht="15">
      <c r="A1117" s="7">
        <v>385000</v>
      </c>
      <c r="B1117" s="7">
        <f t="shared" si="253"/>
        <v>-385</v>
      </c>
      <c r="C1117" s="6">
        <v>0.73338873299999996</v>
      </c>
      <c r="E1117" s="8"/>
      <c r="F1117" s="25"/>
      <c r="G1117" s="25"/>
      <c r="H1117" s="26"/>
      <c r="I1117" s="26"/>
      <c r="J1117" s="29"/>
      <c r="K1117" s="29"/>
      <c r="L1117" s="20"/>
      <c r="M1117" s="23"/>
      <c r="N1117" s="27"/>
      <c r="O1117" s="27"/>
      <c r="P1117" s="44"/>
      <c r="Q1117" s="27"/>
      <c r="R1117" s="23"/>
    </row>
    <row r="1118" spans="1:18" ht="15">
      <c r="A1118" s="7">
        <v>384000</v>
      </c>
      <c r="B1118" s="7">
        <f t="shared" si="253"/>
        <v>-384</v>
      </c>
      <c r="C1118" s="6">
        <v>0.75408578699999995</v>
      </c>
      <c r="E1118" s="8"/>
      <c r="F1118" s="25"/>
      <c r="G1118" s="25"/>
      <c r="H1118" s="26"/>
      <c r="I1118" s="26"/>
      <c r="J1118" s="29"/>
      <c r="K1118" s="29"/>
      <c r="L1118" s="20"/>
      <c r="M1118" s="23"/>
      <c r="N1118" s="27"/>
      <c r="O1118" s="27"/>
      <c r="P1118" s="44"/>
      <c r="Q1118" s="27"/>
      <c r="R1118" s="23"/>
    </row>
    <row r="1119" spans="1:18" ht="15">
      <c r="A1119" s="7">
        <v>383000</v>
      </c>
      <c r="B1119" s="7">
        <f t="shared" si="253"/>
        <v>-383</v>
      </c>
      <c r="C1119" s="6">
        <v>1.00016748</v>
      </c>
      <c r="E1119" s="8"/>
      <c r="F1119" s="25"/>
      <c r="G1119" s="25"/>
      <c r="H1119" s="26"/>
      <c r="I1119" s="26"/>
      <c r="J1119" s="29"/>
      <c r="K1119" s="29"/>
      <c r="L1119" s="20"/>
      <c r="M1119" s="23"/>
      <c r="N1119" s="27"/>
      <c r="O1119" s="27"/>
      <c r="P1119" s="44"/>
      <c r="Q1119" s="27"/>
      <c r="R1119" s="23"/>
    </row>
    <row r="1120" spans="1:18" ht="15">
      <c r="A1120" s="7">
        <v>382000</v>
      </c>
      <c r="B1120" s="7">
        <f t="shared" si="253"/>
        <v>-382</v>
      </c>
      <c r="C1120" s="6">
        <v>0.90326334699999999</v>
      </c>
      <c r="E1120" s="8"/>
      <c r="F1120" s="25"/>
      <c r="G1120" s="25"/>
      <c r="H1120" s="26"/>
      <c r="I1120" s="26"/>
      <c r="J1120" s="29"/>
      <c r="K1120" s="29"/>
      <c r="L1120" s="20"/>
      <c r="M1120" s="23"/>
      <c r="N1120" s="27"/>
      <c r="O1120" s="27"/>
      <c r="P1120" s="44"/>
      <c r="Q1120" s="27"/>
      <c r="R1120" s="23"/>
    </row>
    <row r="1121" spans="1:18" ht="15">
      <c r="A1121" s="7">
        <v>381000</v>
      </c>
      <c r="B1121" s="7">
        <f t="shared" si="253"/>
        <v>-381</v>
      </c>
      <c r="C1121" s="6">
        <v>0.93259952000000002</v>
      </c>
      <c r="E1121" s="8"/>
      <c r="F1121" s="25"/>
      <c r="G1121" s="25"/>
      <c r="H1121" s="26"/>
      <c r="I1121" s="26"/>
      <c r="J1121" s="29"/>
      <c r="K1121" s="29"/>
      <c r="L1121" s="20"/>
      <c r="M1121" s="23"/>
      <c r="N1121" s="27"/>
      <c r="O1121" s="27"/>
      <c r="P1121" s="44"/>
      <c r="Q1121" s="27"/>
      <c r="R1121" s="23"/>
    </row>
    <row r="1122" spans="1:18" ht="15">
      <c r="A1122" s="7">
        <v>380000</v>
      </c>
      <c r="B1122" s="7">
        <f t="shared" si="253"/>
        <v>-380</v>
      </c>
      <c r="C1122" s="6">
        <v>0.83377430699999999</v>
      </c>
      <c r="E1122" s="8"/>
      <c r="F1122" s="25"/>
      <c r="G1122" s="25"/>
      <c r="H1122" s="26"/>
      <c r="I1122" s="26"/>
      <c r="J1122" s="29"/>
      <c r="K1122" s="29"/>
      <c r="L1122" s="20"/>
      <c r="M1122" s="23"/>
      <c r="N1122" s="27"/>
      <c r="O1122" s="27"/>
      <c r="P1122" s="44"/>
      <c r="Q1122" s="27"/>
      <c r="R1122" s="23"/>
    </row>
    <row r="1123" spans="1:18" ht="15">
      <c r="A1123" s="7">
        <v>379000</v>
      </c>
      <c r="B1123" s="7">
        <f t="shared" si="253"/>
        <v>-379</v>
      </c>
      <c r="C1123" s="6">
        <v>0.80078263999999999</v>
      </c>
      <c r="E1123" s="8"/>
      <c r="F1123" s="25"/>
      <c r="G1123" s="25"/>
      <c r="H1123" s="26"/>
      <c r="I1123" s="26"/>
      <c r="J1123" s="29"/>
      <c r="K1123" s="29"/>
      <c r="L1123" s="20"/>
      <c r="M1123" s="23"/>
      <c r="N1123" s="27"/>
      <c r="O1123" s="27"/>
      <c r="P1123" s="44"/>
      <c r="Q1123" s="27"/>
      <c r="R1123" s="23"/>
    </row>
    <row r="1124" spans="1:18" ht="15">
      <c r="A1124" s="7">
        <v>378000</v>
      </c>
      <c r="B1124" s="7">
        <f t="shared" si="253"/>
        <v>-378</v>
      </c>
      <c r="C1124" s="6">
        <v>0.95156146699999999</v>
      </c>
      <c r="E1124" s="8"/>
      <c r="F1124" s="25"/>
      <c r="G1124" s="25"/>
      <c r="H1124" s="26"/>
      <c r="I1124" s="26"/>
      <c r="J1124" s="29"/>
      <c r="K1124" s="29"/>
      <c r="L1124" s="20"/>
      <c r="M1124" s="23"/>
      <c r="N1124" s="27"/>
      <c r="O1124" s="27"/>
      <c r="P1124" s="44"/>
      <c r="Q1124" s="27"/>
      <c r="R1124" s="23"/>
    </row>
    <row r="1125" spans="1:18" ht="15">
      <c r="A1125" s="7">
        <v>377000</v>
      </c>
      <c r="B1125" s="7">
        <f t="shared" si="253"/>
        <v>-377</v>
      </c>
      <c r="C1125" s="6">
        <v>1.013187587</v>
      </c>
      <c r="E1125" s="8"/>
      <c r="F1125" s="25"/>
      <c r="G1125" s="25"/>
      <c r="H1125" s="26"/>
      <c r="I1125" s="26"/>
      <c r="J1125" s="29"/>
      <c r="K1125" s="29"/>
      <c r="L1125" s="20"/>
      <c r="M1125" s="23"/>
      <c r="N1125" s="27"/>
      <c r="O1125" s="27"/>
      <c r="P1125" s="44"/>
      <c r="Q1125" s="27"/>
      <c r="R1125" s="23"/>
    </row>
    <row r="1126" spans="1:18" ht="15">
      <c r="A1126" s="7">
        <v>376000</v>
      </c>
      <c r="B1126" s="7">
        <f t="shared" si="253"/>
        <v>-376</v>
      </c>
      <c r="C1126" s="6">
        <v>1.197634267</v>
      </c>
      <c r="E1126" s="8"/>
      <c r="F1126" s="25"/>
      <c r="G1126" s="25"/>
      <c r="H1126" s="26"/>
      <c r="I1126" s="26"/>
      <c r="J1126" s="29"/>
      <c r="K1126" s="29"/>
      <c r="L1126" s="20"/>
      <c r="M1126" s="23"/>
      <c r="N1126" s="27"/>
      <c r="O1126" s="27"/>
      <c r="P1126" s="44"/>
      <c r="Q1126" s="27"/>
      <c r="R1126" s="23"/>
    </row>
    <row r="1127" spans="1:18" ht="15">
      <c r="A1127" s="7">
        <v>375000</v>
      </c>
      <c r="B1127" s="7">
        <f t="shared" si="253"/>
        <v>-375</v>
      </c>
      <c r="C1127" s="6">
        <v>1.2736931730000001</v>
      </c>
      <c r="E1127" s="8"/>
      <c r="F1127" s="25"/>
      <c r="G1127" s="25"/>
      <c r="H1127" s="26"/>
      <c r="I1127" s="26"/>
      <c r="J1127" s="29"/>
      <c r="K1127" s="29"/>
      <c r="L1127" s="20"/>
      <c r="M1127" s="23"/>
      <c r="N1127" s="27"/>
      <c r="O1127" s="27"/>
      <c r="P1127" s="44"/>
      <c r="Q1127" s="27"/>
      <c r="R1127" s="23"/>
    </row>
    <row r="1128" spans="1:18" ht="15">
      <c r="A1128" s="7">
        <v>374000</v>
      </c>
      <c r="B1128" s="7">
        <f t="shared" si="253"/>
        <v>-374</v>
      </c>
      <c r="C1128" s="6">
        <v>1.0445407200000001</v>
      </c>
      <c r="E1128" s="8"/>
      <c r="F1128" s="25"/>
      <c r="G1128" s="25"/>
      <c r="H1128" s="26"/>
      <c r="I1128" s="26"/>
      <c r="J1128" s="29"/>
      <c r="K1128" s="29"/>
      <c r="L1128" s="20"/>
      <c r="M1128" s="23"/>
      <c r="N1128" s="27"/>
      <c r="O1128" s="27"/>
      <c r="P1128" s="44"/>
      <c r="Q1128" s="27"/>
      <c r="R1128" s="23"/>
    </row>
    <row r="1129" spans="1:18" ht="15">
      <c r="A1129" s="7">
        <v>373000</v>
      </c>
      <c r="B1129" s="7">
        <f t="shared" si="253"/>
        <v>-373</v>
      </c>
      <c r="C1129" s="6">
        <v>1.159855987</v>
      </c>
      <c r="E1129" s="8"/>
      <c r="F1129" s="25"/>
      <c r="G1129" s="25"/>
      <c r="H1129" s="26"/>
      <c r="I1129" s="26"/>
      <c r="J1129" s="29"/>
      <c r="K1129" s="29"/>
      <c r="L1129" s="20"/>
      <c r="M1129" s="23"/>
      <c r="N1129" s="27"/>
      <c r="O1129" s="27"/>
      <c r="P1129" s="44"/>
      <c r="Q1129" s="27"/>
      <c r="R1129" s="23"/>
    </row>
    <row r="1130" spans="1:18" ht="15">
      <c r="A1130" s="7">
        <v>372000</v>
      </c>
      <c r="B1130" s="7">
        <f t="shared" si="253"/>
        <v>-372</v>
      </c>
      <c r="C1130" s="6">
        <v>0.95809186700000004</v>
      </c>
      <c r="E1130" s="8"/>
      <c r="F1130" s="25"/>
      <c r="G1130" s="25"/>
      <c r="H1130" s="26"/>
      <c r="I1130" s="26"/>
      <c r="J1130" s="29"/>
      <c r="K1130" s="29"/>
      <c r="L1130" s="20"/>
      <c r="M1130" s="23"/>
      <c r="N1130" s="27"/>
      <c r="O1130" s="27"/>
      <c r="P1130" s="44"/>
      <c r="Q1130" s="27"/>
      <c r="R1130" s="23"/>
    </row>
    <row r="1131" spans="1:18" ht="15">
      <c r="A1131" s="7">
        <v>371000</v>
      </c>
      <c r="B1131" s="7">
        <f t="shared" si="253"/>
        <v>-371</v>
      </c>
      <c r="C1131" s="6">
        <v>0.94390766699999995</v>
      </c>
      <c r="E1131" s="8"/>
      <c r="F1131" s="25"/>
      <c r="G1131" s="25"/>
      <c r="H1131" s="26"/>
      <c r="I1131" s="26"/>
      <c r="J1131" s="29"/>
      <c r="K1131" s="29"/>
      <c r="L1131" s="20"/>
      <c r="M1131" s="23"/>
      <c r="N1131" s="27"/>
      <c r="O1131" s="27"/>
      <c r="P1131" s="44"/>
      <c r="Q1131" s="27"/>
      <c r="R1131" s="23"/>
    </row>
    <row r="1132" spans="1:18" ht="15">
      <c r="A1132" s="7">
        <v>370000</v>
      </c>
      <c r="B1132" s="7">
        <f t="shared" si="253"/>
        <v>-370</v>
      </c>
      <c r="C1132" s="6">
        <v>1.10898564</v>
      </c>
      <c r="E1132" s="8"/>
      <c r="F1132" s="25"/>
      <c r="G1132" s="25"/>
      <c r="H1132" s="26"/>
      <c r="I1132" s="26"/>
      <c r="J1132" s="29"/>
      <c r="K1132" s="29"/>
      <c r="L1132" s="20"/>
      <c r="M1132" s="23"/>
      <c r="N1132" s="27"/>
      <c r="O1132" s="27"/>
      <c r="P1132" s="44"/>
      <c r="Q1132" s="27"/>
      <c r="R1132" s="23"/>
    </row>
    <row r="1133" spans="1:18" ht="15">
      <c r="A1133" s="7">
        <v>369000</v>
      </c>
      <c r="B1133" s="7">
        <f t="shared" si="253"/>
        <v>-369</v>
      </c>
      <c r="C1133" s="6">
        <v>1.142889533</v>
      </c>
      <c r="E1133" s="8"/>
      <c r="F1133" s="25"/>
      <c r="G1133" s="25"/>
      <c r="H1133" s="26"/>
      <c r="I1133" s="26"/>
      <c r="J1133" s="29"/>
      <c r="K1133" s="29"/>
      <c r="L1133" s="20"/>
      <c r="M1133" s="23"/>
      <c r="N1133" s="27"/>
      <c r="O1133" s="27"/>
      <c r="P1133" s="44"/>
      <c r="Q1133" s="27"/>
      <c r="R1133" s="23"/>
    </row>
    <row r="1134" spans="1:18" ht="15">
      <c r="A1134" s="7">
        <v>368000</v>
      </c>
      <c r="B1134" s="7">
        <f t="shared" si="253"/>
        <v>-368</v>
      </c>
      <c r="C1134" s="6">
        <v>1.2621734929999999</v>
      </c>
      <c r="E1134" s="8"/>
      <c r="F1134" s="25"/>
      <c r="G1134" s="25"/>
      <c r="H1134" s="26"/>
      <c r="I1134" s="26"/>
      <c r="J1134" s="29"/>
      <c r="K1134" s="29"/>
      <c r="L1134" s="20"/>
      <c r="M1134" s="23"/>
      <c r="N1134" s="27"/>
      <c r="O1134" s="27"/>
      <c r="P1134" s="44"/>
      <c r="Q1134" s="27"/>
      <c r="R1134" s="23"/>
    </row>
    <row r="1135" spans="1:18" ht="15">
      <c r="A1135" s="7">
        <v>367000</v>
      </c>
      <c r="B1135" s="7">
        <f t="shared" si="253"/>
        <v>-367</v>
      </c>
      <c r="C1135" s="6">
        <v>1.30244976</v>
      </c>
      <c r="E1135" s="8"/>
      <c r="F1135" s="25"/>
      <c r="G1135" s="25"/>
      <c r="H1135" s="26"/>
      <c r="I1135" s="26"/>
      <c r="J1135" s="29"/>
      <c r="K1135" s="29"/>
      <c r="L1135" s="20"/>
      <c r="M1135" s="23"/>
      <c r="N1135" s="27"/>
      <c r="O1135" s="27"/>
      <c r="P1135" s="44"/>
      <c r="Q1135" s="27"/>
      <c r="R1135" s="23"/>
    </row>
    <row r="1136" spans="1:18" ht="15">
      <c r="A1136" s="7">
        <v>366000</v>
      </c>
      <c r="B1136" s="7">
        <f t="shared" si="253"/>
        <v>-366</v>
      </c>
      <c r="C1136" s="6">
        <v>1.378655067</v>
      </c>
      <c r="E1136" s="8"/>
      <c r="F1136" s="25"/>
      <c r="G1136" s="25"/>
      <c r="H1136" s="26"/>
      <c r="I1136" s="26"/>
      <c r="J1136" s="29"/>
      <c r="K1136" s="29"/>
      <c r="L1136" s="20"/>
      <c r="M1136" s="23"/>
      <c r="N1136" s="27"/>
      <c r="O1136" s="27"/>
      <c r="P1136" s="44"/>
      <c r="Q1136" s="27"/>
      <c r="R1136" s="23"/>
    </row>
    <row r="1137" spans="1:18" ht="15">
      <c r="A1137" s="7">
        <v>365000</v>
      </c>
      <c r="B1137" s="7">
        <f t="shared" si="253"/>
        <v>-365</v>
      </c>
      <c r="C1137" s="6">
        <v>1.429751867</v>
      </c>
      <c r="E1137" s="8"/>
      <c r="F1137" s="25"/>
      <c r="G1137" s="25"/>
      <c r="H1137" s="26"/>
      <c r="I1137" s="26"/>
      <c r="J1137" s="29"/>
      <c r="K1137" s="29"/>
      <c r="L1137" s="20"/>
      <c r="M1137" s="23"/>
      <c r="N1137" s="27"/>
      <c r="O1137" s="27"/>
      <c r="P1137" s="44"/>
      <c r="Q1137" s="27"/>
      <c r="R1137" s="23"/>
    </row>
    <row r="1138" spans="1:18" ht="15">
      <c r="A1138" s="7">
        <v>364000</v>
      </c>
      <c r="B1138" s="7">
        <f t="shared" si="253"/>
        <v>-364</v>
      </c>
      <c r="C1138" s="6">
        <v>1.4826658669999999</v>
      </c>
      <c r="E1138" s="8"/>
      <c r="F1138" s="25"/>
      <c r="G1138" s="25"/>
      <c r="H1138" s="26"/>
      <c r="I1138" s="26"/>
      <c r="J1138" s="29"/>
      <c r="K1138" s="29"/>
      <c r="L1138" s="20"/>
      <c r="M1138" s="23"/>
      <c r="N1138" s="27"/>
      <c r="O1138" s="27"/>
      <c r="P1138" s="44"/>
      <c r="Q1138" s="27"/>
      <c r="R1138" s="23"/>
    </row>
    <row r="1139" spans="1:18" ht="15">
      <c r="A1139" s="7">
        <v>363000</v>
      </c>
      <c r="B1139" s="7">
        <f t="shared" si="253"/>
        <v>-363</v>
      </c>
      <c r="C1139" s="6">
        <v>1.4677104000000001</v>
      </c>
      <c r="E1139" s="8"/>
      <c r="F1139" s="25"/>
      <c r="G1139" s="25"/>
      <c r="H1139" s="26"/>
      <c r="I1139" s="26"/>
      <c r="J1139" s="29"/>
      <c r="K1139" s="29"/>
      <c r="L1139" s="20"/>
      <c r="M1139" s="23"/>
      <c r="N1139" s="27"/>
      <c r="O1139" s="27"/>
      <c r="P1139" s="44"/>
      <c r="Q1139" s="27"/>
      <c r="R1139" s="23"/>
    </row>
    <row r="1140" spans="1:18" ht="15">
      <c r="A1140" s="7">
        <v>362000</v>
      </c>
      <c r="B1140" s="7">
        <f t="shared" si="253"/>
        <v>-362</v>
      </c>
      <c r="C1140" s="6">
        <v>1.411226667</v>
      </c>
      <c r="E1140" s="8"/>
      <c r="F1140" s="25"/>
      <c r="G1140" s="25"/>
      <c r="H1140" s="26"/>
      <c r="I1140" s="26"/>
      <c r="J1140" s="29"/>
      <c r="K1140" s="29"/>
      <c r="L1140" s="20"/>
      <c r="M1140" s="23"/>
      <c r="N1140" s="27"/>
      <c r="O1140" s="27"/>
      <c r="P1140" s="44"/>
      <c r="Q1140" s="27"/>
      <c r="R1140" s="23"/>
    </row>
    <row r="1141" spans="1:18" ht="15">
      <c r="A1141" s="7">
        <v>361000</v>
      </c>
      <c r="B1141" s="7">
        <f t="shared" si="253"/>
        <v>-361</v>
      </c>
      <c r="C1141" s="6">
        <v>1.2802297869999999</v>
      </c>
      <c r="E1141" s="8"/>
      <c r="F1141" s="25"/>
      <c r="G1141" s="25"/>
      <c r="H1141" s="26"/>
      <c r="I1141" s="26"/>
      <c r="J1141" s="29"/>
      <c r="K1141" s="29"/>
      <c r="L1141" s="20"/>
      <c r="M1141" s="23"/>
      <c r="N1141" s="27"/>
      <c r="O1141" s="27"/>
      <c r="P1141" s="44"/>
      <c r="Q1141" s="27"/>
      <c r="R1141" s="23"/>
    </row>
    <row r="1142" spans="1:18" ht="15">
      <c r="A1142" s="7">
        <v>360000</v>
      </c>
      <c r="B1142" s="7">
        <f t="shared" si="253"/>
        <v>-360</v>
      </c>
      <c r="C1142" s="6">
        <v>1.2913907330000001</v>
      </c>
      <c r="E1142" s="8"/>
      <c r="F1142" s="25"/>
      <c r="G1142" s="25"/>
      <c r="H1142" s="26"/>
      <c r="I1142" s="26"/>
      <c r="J1142" s="29"/>
      <c r="K1142" s="29"/>
      <c r="L1142" s="20"/>
      <c r="M1142" s="23"/>
      <c r="N1142" s="27"/>
      <c r="O1142" s="27"/>
      <c r="P1142" s="44"/>
      <c r="Q1142" s="27"/>
      <c r="R1142" s="23"/>
    </row>
    <row r="1143" spans="1:18" ht="15">
      <c r="A1143" s="7">
        <v>359000</v>
      </c>
      <c r="B1143" s="7">
        <f t="shared" si="253"/>
        <v>-359</v>
      </c>
      <c r="C1143" s="6">
        <v>1.4971668</v>
      </c>
      <c r="E1143" s="8"/>
      <c r="F1143" s="25"/>
      <c r="G1143" s="25"/>
      <c r="H1143" s="26"/>
      <c r="I1143" s="26"/>
      <c r="J1143" s="29"/>
      <c r="K1143" s="29"/>
      <c r="L1143" s="20"/>
      <c r="M1143" s="23"/>
      <c r="N1143" s="27"/>
      <c r="O1143" s="27"/>
      <c r="P1143" s="44"/>
      <c r="Q1143" s="27"/>
      <c r="R1143" s="23"/>
    </row>
    <row r="1144" spans="1:18" ht="15">
      <c r="A1144" s="7">
        <v>358000</v>
      </c>
      <c r="B1144" s="7">
        <f t="shared" si="253"/>
        <v>-358</v>
      </c>
      <c r="C1144" s="6">
        <v>1.265778587</v>
      </c>
      <c r="E1144" s="8"/>
      <c r="F1144" s="25"/>
      <c r="G1144" s="25"/>
      <c r="H1144" s="26"/>
      <c r="I1144" s="26"/>
      <c r="J1144" s="29"/>
      <c r="K1144" s="29"/>
      <c r="L1144" s="20"/>
      <c r="M1144" s="23"/>
      <c r="N1144" s="27"/>
      <c r="O1144" s="27"/>
      <c r="P1144" s="44"/>
      <c r="Q1144" s="27"/>
      <c r="R1144" s="23"/>
    </row>
    <row r="1145" spans="1:18" ht="15">
      <c r="A1145" s="7">
        <v>357000</v>
      </c>
      <c r="B1145" s="7">
        <f t="shared" si="253"/>
        <v>-357</v>
      </c>
      <c r="C1145" s="6">
        <v>1.239799307</v>
      </c>
      <c r="E1145" s="8"/>
      <c r="F1145" s="25"/>
      <c r="G1145" s="25"/>
      <c r="H1145" s="26"/>
      <c r="I1145" s="26"/>
      <c r="J1145" s="29"/>
      <c r="K1145" s="29"/>
      <c r="L1145" s="20"/>
      <c r="M1145" s="23"/>
      <c r="N1145" s="27"/>
      <c r="O1145" s="27"/>
      <c r="P1145" s="44"/>
      <c r="Q1145" s="27"/>
      <c r="R1145" s="23"/>
    </row>
    <row r="1146" spans="1:18" ht="15">
      <c r="A1146" s="7">
        <v>356000</v>
      </c>
      <c r="B1146" s="7">
        <f t="shared" si="253"/>
        <v>-356</v>
      </c>
      <c r="C1146" s="6">
        <v>1.4140485330000001</v>
      </c>
      <c r="E1146" s="8"/>
      <c r="F1146" s="25"/>
      <c r="G1146" s="25"/>
      <c r="H1146" s="26"/>
      <c r="I1146" s="26"/>
      <c r="J1146" s="29"/>
      <c r="K1146" s="29"/>
      <c r="L1146" s="20"/>
      <c r="M1146" s="23"/>
      <c r="N1146" s="27"/>
      <c r="O1146" s="27"/>
      <c r="P1146" s="44"/>
      <c r="Q1146" s="27"/>
      <c r="R1146" s="23"/>
    </row>
    <row r="1147" spans="1:18" ht="15">
      <c r="A1147" s="7">
        <v>355000</v>
      </c>
      <c r="B1147" s="7">
        <f t="shared" si="253"/>
        <v>-355</v>
      </c>
      <c r="C1147" s="6">
        <v>1.308584907</v>
      </c>
      <c r="E1147" s="8"/>
      <c r="F1147" s="25"/>
      <c r="G1147" s="25"/>
      <c r="H1147" s="26"/>
      <c r="I1147" s="26"/>
      <c r="J1147" s="29"/>
      <c r="K1147" s="29"/>
      <c r="L1147" s="20"/>
      <c r="M1147" s="23"/>
      <c r="N1147" s="27"/>
      <c r="O1147" s="27"/>
      <c r="P1147" s="44"/>
      <c r="Q1147" s="27"/>
      <c r="R1147" s="23"/>
    </row>
    <row r="1148" spans="1:18" ht="15">
      <c r="A1148" s="7">
        <v>354000</v>
      </c>
      <c r="B1148" s="7">
        <f t="shared" si="253"/>
        <v>-354</v>
      </c>
      <c r="C1148" s="6">
        <v>1.2538364</v>
      </c>
      <c r="E1148" s="8"/>
      <c r="F1148" s="25"/>
      <c r="G1148" s="25"/>
      <c r="H1148" s="26"/>
      <c r="I1148" s="26"/>
      <c r="J1148" s="29"/>
      <c r="K1148" s="29"/>
      <c r="L1148" s="20"/>
      <c r="M1148" s="23"/>
      <c r="N1148" s="27"/>
      <c r="O1148" s="27"/>
      <c r="P1148" s="44"/>
      <c r="Q1148" s="27"/>
      <c r="R1148" s="23"/>
    </row>
    <row r="1149" spans="1:18" ht="15">
      <c r="A1149" s="7">
        <v>353000</v>
      </c>
      <c r="B1149" s="7">
        <f t="shared" si="253"/>
        <v>-353</v>
      </c>
      <c r="C1149" s="6">
        <v>1.27688292</v>
      </c>
      <c r="E1149" s="8"/>
      <c r="F1149" s="25"/>
      <c r="G1149" s="25"/>
      <c r="H1149" s="26"/>
      <c r="I1149" s="26"/>
      <c r="J1149" s="29"/>
      <c r="K1149" s="29"/>
      <c r="L1149" s="20"/>
      <c r="M1149" s="23"/>
      <c r="N1149" s="27"/>
      <c r="O1149" s="27"/>
      <c r="P1149" s="44"/>
      <c r="Q1149" s="27"/>
      <c r="R1149" s="23"/>
    </row>
    <row r="1150" spans="1:18" ht="15">
      <c r="A1150" s="7">
        <v>352000</v>
      </c>
      <c r="B1150" s="7">
        <f t="shared" si="253"/>
        <v>-352</v>
      </c>
      <c r="C1150" s="6">
        <v>1.28137524</v>
      </c>
      <c r="E1150" s="8"/>
      <c r="F1150" s="25"/>
      <c r="G1150" s="25"/>
      <c r="H1150" s="26"/>
      <c r="I1150" s="26"/>
      <c r="J1150" s="29"/>
      <c r="K1150" s="29"/>
      <c r="L1150" s="20"/>
      <c r="M1150" s="23"/>
      <c r="N1150" s="27"/>
      <c r="O1150" s="27"/>
      <c r="P1150" s="44"/>
      <c r="Q1150" s="27"/>
      <c r="R1150" s="23"/>
    </row>
    <row r="1151" spans="1:18" ht="15">
      <c r="A1151" s="7">
        <v>351000</v>
      </c>
      <c r="B1151" s="7">
        <f t="shared" si="253"/>
        <v>-351</v>
      </c>
      <c r="C1151" s="6">
        <v>1.5642538669999999</v>
      </c>
      <c r="E1151" s="8"/>
      <c r="F1151" s="25"/>
      <c r="G1151" s="25"/>
      <c r="H1151" s="26"/>
      <c r="I1151" s="26"/>
      <c r="J1151" s="29"/>
      <c r="K1151" s="29"/>
      <c r="L1151" s="20"/>
      <c r="M1151" s="23"/>
      <c r="N1151" s="27"/>
      <c r="O1151" s="27"/>
      <c r="P1151" s="44"/>
      <c r="Q1151" s="27"/>
      <c r="R1151" s="23"/>
    </row>
    <row r="1152" spans="1:18" ht="15">
      <c r="A1152" s="7">
        <v>350000</v>
      </c>
      <c r="B1152" s="7">
        <f t="shared" si="253"/>
        <v>-350</v>
      </c>
      <c r="C1152" s="6">
        <v>1.584084</v>
      </c>
      <c r="E1152" s="8"/>
      <c r="F1152" s="25"/>
      <c r="G1152" s="25"/>
      <c r="H1152" s="26"/>
      <c r="I1152" s="26"/>
      <c r="J1152" s="29"/>
      <c r="K1152" s="29"/>
      <c r="L1152" s="20"/>
      <c r="M1152" s="23"/>
      <c r="N1152" s="27"/>
      <c r="O1152" s="27"/>
      <c r="P1152" s="44"/>
      <c r="Q1152" s="27"/>
      <c r="R1152" s="23"/>
    </row>
    <row r="1153" spans="1:18" ht="15">
      <c r="A1153" s="7">
        <v>349000</v>
      </c>
      <c r="B1153" s="7">
        <f t="shared" si="253"/>
        <v>-349</v>
      </c>
      <c r="C1153" s="6">
        <v>1.6579802669999999</v>
      </c>
      <c r="E1153" s="8"/>
      <c r="F1153" s="25"/>
      <c r="G1153" s="25"/>
      <c r="H1153" s="26"/>
      <c r="I1153" s="26"/>
      <c r="J1153" s="29"/>
      <c r="K1153" s="29"/>
      <c r="L1153" s="20"/>
      <c r="M1153" s="23"/>
      <c r="N1153" s="27"/>
      <c r="O1153" s="27"/>
      <c r="P1153" s="44"/>
      <c r="Q1153" s="27"/>
      <c r="R1153" s="23"/>
    </row>
    <row r="1154" spans="1:18" ht="15">
      <c r="A1154" s="7">
        <v>348000</v>
      </c>
      <c r="B1154" s="7">
        <f t="shared" si="253"/>
        <v>-348</v>
      </c>
      <c r="C1154" s="6">
        <v>1.800990267</v>
      </c>
      <c r="E1154" s="8"/>
      <c r="F1154" s="25"/>
      <c r="G1154" s="25"/>
      <c r="H1154" s="26"/>
      <c r="I1154" s="26"/>
      <c r="J1154" s="29"/>
      <c r="K1154" s="29"/>
      <c r="L1154" s="20"/>
      <c r="M1154" s="23"/>
      <c r="N1154" s="27"/>
      <c r="O1154" s="27"/>
      <c r="P1154" s="44"/>
      <c r="Q1154" s="27"/>
      <c r="R1154" s="23"/>
    </row>
    <row r="1155" spans="1:18" ht="15">
      <c r="A1155" s="7">
        <v>347000</v>
      </c>
      <c r="B1155" s="7">
        <f t="shared" ref="B1155:B1218" si="254">-A1155/1000</f>
        <v>-347</v>
      </c>
      <c r="C1155" s="6">
        <v>1.6093038669999999</v>
      </c>
      <c r="E1155" s="8"/>
      <c r="F1155" s="25"/>
      <c r="G1155" s="25"/>
      <c r="H1155" s="26"/>
      <c r="I1155" s="26"/>
      <c r="J1155" s="29"/>
      <c r="K1155" s="29"/>
      <c r="L1155" s="20"/>
      <c r="M1155" s="23"/>
      <c r="N1155" s="27"/>
      <c r="O1155" s="27"/>
      <c r="P1155" s="44"/>
      <c r="Q1155" s="27"/>
      <c r="R1155" s="23"/>
    </row>
    <row r="1156" spans="1:18" ht="15">
      <c r="A1156" s="7">
        <v>346000</v>
      </c>
      <c r="B1156" s="7">
        <f t="shared" si="254"/>
        <v>-346</v>
      </c>
      <c r="C1156" s="6">
        <v>1.636910533</v>
      </c>
      <c r="E1156" s="8"/>
      <c r="F1156" s="25"/>
      <c r="G1156" s="25"/>
      <c r="H1156" s="26"/>
      <c r="I1156" s="26"/>
      <c r="J1156" s="29"/>
      <c r="K1156" s="29"/>
      <c r="L1156" s="20"/>
      <c r="M1156" s="23"/>
      <c r="N1156" s="27"/>
      <c r="O1156" s="27"/>
      <c r="P1156" s="44"/>
      <c r="Q1156" s="27"/>
      <c r="R1156" s="23"/>
    </row>
    <row r="1157" spans="1:18" ht="15">
      <c r="A1157" s="7">
        <v>345000</v>
      </c>
      <c r="B1157" s="7">
        <f t="shared" si="254"/>
        <v>-345</v>
      </c>
      <c r="C1157" s="6">
        <v>1.3192051199999999</v>
      </c>
      <c r="E1157" s="8"/>
      <c r="F1157" s="25"/>
      <c r="G1157" s="25"/>
      <c r="H1157" s="26"/>
      <c r="I1157" s="26"/>
      <c r="J1157" s="29"/>
      <c r="K1157" s="29"/>
      <c r="L1157" s="20"/>
      <c r="M1157" s="23"/>
      <c r="N1157" s="27"/>
      <c r="O1157" s="27"/>
      <c r="P1157" s="44"/>
      <c r="Q1157" s="27"/>
      <c r="R1157" s="23"/>
    </row>
    <row r="1158" spans="1:18" ht="15">
      <c r="A1158" s="7">
        <v>344000</v>
      </c>
      <c r="B1158" s="7">
        <f t="shared" si="254"/>
        <v>-344</v>
      </c>
      <c r="C1158" s="6">
        <v>1.2062515730000001</v>
      </c>
      <c r="E1158" s="8"/>
      <c r="F1158" s="25"/>
      <c r="G1158" s="25"/>
      <c r="H1158" s="26"/>
      <c r="I1158" s="26"/>
      <c r="J1158" s="29"/>
      <c r="K1158" s="29"/>
      <c r="L1158" s="20"/>
      <c r="M1158" s="23"/>
      <c r="N1158" s="27"/>
      <c r="O1158" s="27"/>
      <c r="P1158" s="44"/>
      <c r="Q1158" s="27"/>
      <c r="R1158" s="23"/>
    </row>
    <row r="1159" spans="1:18" ht="15">
      <c r="A1159" s="7">
        <v>343000</v>
      </c>
      <c r="B1159" s="7">
        <f t="shared" si="254"/>
        <v>-343</v>
      </c>
      <c r="C1159" s="6">
        <v>1.179164627</v>
      </c>
      <c r="E1159" s="8"/>
      <c r="F1159" s="25"/>
      <c r="G1159" s="25"/>
      <c r="H1159" s="26"/>
      <c r="I1159" s="26"/>
      <c r="J1159" s="29"/>
      <c r="K1159" s="29"/>
      <c r="L1159" s="20"/>
      <c r="M1159" s="23"/>
      <c r="N1159" s="27"/>
      <c r="O1159" s="27"/>
      <c r="P1159" s="44"/>
      <c r="Q1159" s="27"/>
      <c r="R1159" s="23"/>
    </row>
    <row r="1160" spans="1:18" ht="15">
      <c r="A1160" s="7">
        <v>342000</v>
      </c>
      <c r="B1160" s="7">
        <f t="shared" si="254"/>
        <v>-342</v>
      </c>
      <c r="C1160" s="6">
        <v>1.193800653</v>
      </c>
      <c r="E1160" s="8"/>
      <c r="F1160" s="25"/>
      <c r="G1160" s="25"/>
      <c r="H1160" s="26"/>
      <c r="I1160" s="26"/>
      <c r="J1160" s="29"/>
      <c r="K1160" s="29"/>
      <c r="L1160" s="20"/>
      <c r="M1160" s="23"/>
      <c r="N1160" s="27"/>
      <c r="O1160" s="27"/>
      <c r="P1160" s="44"/>
      <c r="Q1160" s="27"/>
      <c r="R1160" s="23"/>
    </row>
    <row r="1161" spans="1:18" ht="15">
      <c r="A1161" s="7">
        <v>341000</v>
      </c>
      <c r="B1161" s="7">
        <f t="shared" si="254"/>
        <v>-341</v>
      </c>
      <c r="C1161" s="6">
        <v>1.064799053</v>
      </c>
      <c r="E1161" s="8"/>
      <c r="F1161" s="25"/>
      <c r="G1161" s="25"/>
      <c r="H1161" s="26"/>
      <c r="I1161" s="26"/>
      <c r="J1161" s="29"/>
      <c r="K1161" s="29"/>
      <c r="L1161" s="20"/>
      <c r="M1161" s="23"/>
      <c r="N1161" s="27"/>
      <c r="O1161" s="27"/>
      <c r="P1161" s="44"/>
      <c r="Q1161" s="27"/>
      <c r="R1161" s="23"/>
    </row>
    <row r="1162" spans="1:18" ht="15">
      <c r="A1162" s="7">
        <v>340000</v>
      </c>
      <c r="B1162" s="7">
        <f t="shared" si="254"/>
        <v>-340</v>
      </c>
      <c r="C1162" s="6">
        <v>1.0438810270000001</v>
      </c>
      <c r="E1162" s="8"/>
      <c r="F1162" s="25"/>
      <c r="G1162" s="25"/>
      <c r="H1162" s="26"/>
      <c r="I1162" s="26"/>
      <c r="J1162" s="29"/>
      <c r="K1162" s="29"/>
      <c r="L1162" s="20"/>
      <c r="M1162" s="23"/>
      <c r="N1162" s="27"/>
      <c r="O1162" s="27"/>
      <c r="P1162" s="44"/>
      <c r="Q1162" s="27"/>
      <c r="R1162" s="23"/>
    </row>
    <row r="1163" spans="1:18" ht="15">
      <c r="A1163" s="7">
        <v>339000</v>
      </c>
      <c r="B1163" s="7">
        <f t="shared" si="254"/>
        <v>-339</v>
      </c>
      <c r="C1163" s="6">
        <v>0.99186759999999996</v>
      </c>
      <c r="E1163" s="8"/>
      <c r="F1163" s="25"/>
      <c r="G1163" s="25"/>
      <c r="H1163" s="26"/>
      <c r="I1163" s="26"/>
      <c r="J1163" s="29"/>
      <c r="K1163" s="29"/>
      <c r="L1163" s="20"/>
      <c r="M1163" s="23"/>
      <c r="N1163" s="27"/>
      <c r="O1163" s="27"/>
      <c r="P1163" s="44"/>
      <c r="Q1163" s="27"/>
      <c r="R1163" s="23"/>
    </row>
    <row r="1164" spans="1:18" ht="15">
      <c r="A1164" s="7">
        <v>338000</v>
      </c>
      <c r="B1164" s="7">
        <f t="shared" si="254"/>
        <v>-338</v>
      </c>
      <c r="C1164" s="6">
        <v>0.92594779999999999</v>
      </c>
      <c r="E1164" s="8"/>
      <c r="F1164" s="25"/>
      <c r="G1164" s="25"/>
      <c r="H1164" s="26"/>
      <c r="I1164" s="26"/>
      <c r="J1164" s="29"/>
      <c r="K1164" s="29"/>
      <c r="L1164" s="20"/>
      <c r="M1164" s="23"/>
      <c r="N1164" s="27"/>
      <c r="O1164" s="27"/>
      <c r="P1164" s="44"/>
      <c r="Q1164" s="27"/>
      <c r="R1164" s="23"/>
    </row>
    <row r="1165" spans="1:18" ht="15">
      <c r="A1165" s="7">
        <v>337000</v>
      </c>
      <c r="B1165" s="7">
        <f t="shared" si="254"/>
        <v>-337</v>
      </c>
      <c r="C1165" s="6">
        <v>0.96790832000000004</v>
      </c>
      <c r="E1165" s="8"/>
      <c r="F1165" s="25"/>
      <c r="G1165" s="25"/>
      <c r="H1165" s="26"/>
      <c r="I1165" s="26"/>
      <c r="J1165" s="29"/>
      <c r="K1165" s="29"/>
      <c r="L1165" s="20"/>
      <c r="M1165" s="23"/>
      <c r="N1165" s="27"/>
      <c r="O1165" s="27"/>
      <c r="P1165" s="44"/>
      <c r="Q1165" s="27"/>
      <c r="R1165" s="23"/>
    </row>
    <row r="1166" spans="1:18" ht="15">
      <c r="A1166" s="7">
        <v>336000</v>
      </c>
      <c r="B1166" s="7">
        <f t="shared" si="254"/>
        <v>-336</v>
      </c>
      <c r="C1166" s="6">
        <v>1.065007067</v>
      </c>
      <c r="E1166" s="8"/>
      <c r="F1166" s="25"/>
      <c r="G1166" s="25"/>
      <c r="H1166" s="26"/>
      <c r="I1166" s="26"/>
      <c r="J1166" s="29"/>
      <c r="K1166" s="29"/>
      <c r="L1166" s="20"/>
      <c r="M1166" s="23"/>
      <c r="N1166" s="27"/>
      <c r="O1166" s="27"/>
      <c r="P1166" s="44"/>
      <c r="Q1166" s="27"/>
      <c r="R1166" s="23"/>
    </row>
    <row r="1167" spans="1:18" ht="15">
      <c r="A1167" s="7">
        <v>335000</v>
      </c>
      <c r="B1167" s="7">
        <f t="shared" si="254"/>
        <v>-335</v>
      </c>
      <c r="C1167" s="6">
        <v>1.153432373</v>
      </c>
      <c r="E1167" s="8"/>
      <c r="F1167" s="25"/>
      <c r="G1167" s="25"/>
      <c r="H1167" s="26"/>
      <c r="I1167" s="26"/>
      <c r="J1167" s="29"/>
      <c r="K1167" s="29"/>
      <c r="L1167" s="20"/>
      <c r="M1167" s="23"/>
      <c r="N1167" s="27"/>
      <c r="O1167" s="27"/>
      <c r="P1167" s="44"/>
      <c r="Q1167" s="27"/>
      <c r="R1167" s="23"/>
    </row>
    <row r="1168" spans="1:18" ht="15">
      <c r="A1168" s="7">
        <v>334000</v>
      </c>
      <c r="B1168" s="7">
        <f t="shared" si="254"/>
        <v>-334</v>
      </c>
      <c r="C1168" s="6">
        <v>1.110922253</v>
      </c>
      <c r="E1168" s="8"/>
      <c r="F1168" s="25"/>
      <c r="G1168" s="25"/>
      <c r="H1168" s="26"/>
      <c r="I1168" s="26"/>
      <c r="J1168" s="29"/>
      <c r="K1168" s="29"/>
      <c r="L1168" s="20"/>
      <c r="M1168" s="23"/>
      <c r="N1168" s="27"/>
      <c r="O1168" s="27"/>
      <c r="P1168" s="44"/>
      <c r="Q1168" s="27"/>
      <c r="R1168" s="23"/>
    </row>
    <row r="1169" spans="1:18" ht="15">
      <c r="A1169" s="7">
        <v>333000</v>
      </c>
      <c r="B1169" s="7">
        <f t="shared" si="254"/>
        <v>-333</v>
      </c>
      <c r="C1169" s="6">
        <v>0.97571729299999999</v>
      </c>
      <c r="E1169" s="8"/>
      <c r="F1169" s="25"/>
      <c r="G1169" s="25"/>
      <c r="H1169" s="26"/>
      <c r="I1169" s="26"/>
      <c r="J1169" s="29"/>
      <c r="K1169" s="29"/>
      <c r="L1169" s="20"/>
      <c r="M1169" s="23"/>
      <c r="N1169" s="27"/>
      <c r="O1169" s="27"/>
      <c r="P1169" s="44"/>
      <c r="Q1169" s="27"/>
      <c r="R1169" s="23"/>
    </row>
    <row r="1170" spans="1:18" ht="15">
      <c r="A1170" s="7">
        <v>332000</v>
      </c>
      <c r="B1170" s="7">
        <f t="shared" si="254"/>
        <v>-332</v>
      </c>
      <c r="C1170" s="6">
        <v>0.96113989300000002</v>
      </c>
      <c r="E1170" s="8"/>
      <c r="F1170" s="25"/>
      <c r="G1170" s="25"/>
      <c r="H1170" s="26"/>
      <c r="I1170" s="26"/>
      <c r="J1170" s="29"/>
      <c r="K1170" s="29"/>
      <c r="L1170" s="20"/>
      <c r="M1170" s="23"/>
      <c r="N1170" s="27"/>
      <c r="O1170" s="27"/>
      <c r="P1170" s="44"/>
      <c r="Q1170" s="27"/>
      <c r="R1170" s="23"/>
    </row>
    <row r="1171" spans="1:18" ht="15">
      <c r="A1171" s="7">
        <v>331000</v>
      </c>
      <c r="B1171" s="7">
        <f t="shared" si="254"/>
        <v>-331</v>
      </c>
      <c r="C1171" s="6">
        <v>1.0409476929999999</v>
      </c>
      <c r="E1171" s="8"/>
      <c r="F1171" s="25"/>
      <c r="G1171" s="25"/>
      <c r="H1171" s="26"/>
      <c r="I1171" s="26"/>
      <c r="J1171" s="29"/>
      <c r="K1171" s="29"/>
      <c r="L1171" s="20"/>
      <c r="M1171" s="23"/>
      <c r="N1171" s="27"/>
      <c r="O1171" s="27"/>
      <c r="P1171" s="44"/>
      <c r="Q1171" s="27"/>
      <c r="R1171" s="23"/>
    </row>
    <row r="1172" spans="1:18" ht="15">
      <c r="A1172" s="7">
        <v>330000</v>
      </c>
      <c r="B1172" s="7">
        <f t="shared" si="254"/>
        <v>-330</v>
      </c>
      <c r="C1172" s="6">
        <v>1.111597733</v>
      </c>
      <c r="E1172" s="8"/>
      <c r="F1172" s="25"/>
      <c r="G1172" s="25"/>
      <c r="H1172" s="26"/>
      <c r="I1172" s="26"/>
      <c r="J1172" s="29"/>
      <c r="K1172" s="29"/>
      <c r="L1172" s="20"/>
      <c r="M1172" s="23"/>
      <c r="N1172" s="27"/>
      <c r="O1172" s="27"/>
      <c r="P1172" s="44"/>
      <c r="Q1172" s="27"/>
      <c r="R1172" s="23"/>
    </row>
    <row r="1173" spans="1:18" ht="15">
      <c r="A1173" s="7">
        <v>329000</v>
      </c>
      <c r="B1173" s="7">
        <f t="shared" si="254"/>
        <v>-329</v>
      </c>
      <c r="C1173" s="6">
        <v>1.035646013</v>
      </c>
      <c r="E1173" s="8"/>
      <c r="F1173" s="25"/>
      <c r="G1173" s="25"/>
      <c r="H1173" s="26"/>
      <c r="I1173" s="26"/>
      <c r="J1173" s="29"/>
      <c r="K1173" s="29"/>
      <c r="L1173" s="20"/>
      <c r="M1173" s="23"/>
      <c r="N1173" s="27"/>
      <c r="O1173" s="27"/>
      <c r="P1173" s="44"/>
      <c r="Q1173" s="27"/>
      <c r="R1173" s="23"/>
    </row>
    <row r="1174" spans="1:18" ht="15">
      <c r="A1174" s="7">
        <v>328000</v>
      </c>
      <c r="B1174" s="7">
        <f t="shared" si="254"/>
        <v>-328</v>
      </c>
      <c r="C1174" s="6">
        <v>1.0172175729999999</v>
      </c>
      <c r="E1174" s="8"/>
      <c r="F1174" s="25"/>
      <c r="G1174" s="25"/>
      <c r="H1174" s="26"/>
      <c r="I1174" s="26"/>
      <c r="J1174" s="29"/>
      <c r="K1174" s="29"/>
      <c r="L1174" s="20"/>
      <c r="M1174" s="23"/>
      <c r="N1174" s="27"/>
      <c r="O1174" s="27"/>
      <c r="P1174" s="44"/>
      <c r="Q1174" s="27"/>
      <c r="R1174" s="23"/>
    </row>
    <row r="1175" spans="1:18" ht="15">
      <c r="A1175" s="7">
        <v>327000</v>
      </c>
      <c r="B1175" s="7">
        <f t="shared" si="254"/>
        <v>-327</v>
      </c>
      <c r="C1175" s="6">
        <v>1.15023776</v>
      </c>
      <c r="E1175" s="8"/>
      <c r="F1175" s="25"/>
      <c r="G1175" s="25"/>
      <c r="H1175" s="26"/>
      <c r="I1175" s="26"/>
      <c r="J1175" s="29"/>
      <c r="K1175" s="29"/>
      <c r="L1175" s="20"/>
      <c r="M1175" s="23"/>
      <c r="N1175" s="27"/>
      <c r="O1175" s="27"/>
      <c r="P1175" s="44"/>
      <c r="Q1175" s="27"/>
      <c r="R1175" s="23"/>
    </row>
    <row r="1176" spans="1:18" ht="15">
      <c r="A1176" s="7">
        <v>326000</v>
      </c>
      <c r="B1176" s="7">
        <f t="shared" si="254"/>
        <v>-326</v>
      </c>
      <c r="C1176" s="6">
        <v>0.98495326699999997</v>
      </c>
      <c r="E1176" s="8"/>
      <c r="F1176" s="25"/>
      <c r="G1176" s="25"/>
      <c r="H1176" s="26"/>
      <c r="I1176" s="26"/>
      <c r="J1176" s="29"/>
      <c r="K1176" s="29"/>
      <c r="L1176" s="20"/>
      <c r="M1176" s="23"/>
      <c r="N1176" s="27"/>
      <c r="O1176" s="27"/>
      <c r="P1176" s="44"/>
      <c r="Q1176" s="27"/>
      <c r="R1176" s="23"/>
    </row>
    <row r="1177" spans="1:18" ht="15">
      <c r="A1177" s="7">
        <v>325000</v>
      </c>
      <c r="B1177" s="7">
        <f t="shared" si="254"/>
        <v>-325</v>
      </c>
      <c r="C1177" s="6">
        <v>0.95442499999999997</v>
      </c>
      <c r="E1177" s="8"/>
      <c r="F1177" s="25"/>
      <c r="G1177" s="25"/>
      <c r="H1177" s="26"/>
      <c r="I1177" s="26"/>
      <c r="J1177" s="29"/>
      <c r="K1177" s="29"/>
      <c r="L1177" s="20"/>
      <c r="M1177" s="23"/>
      <c r="N1177" s="27"/>
      <c r="O1177" s="27"/>
      <c r="P1177" s="44"/>
      <c r="Q1177" s="27"/>
      <c r="R1177" s="23"/>
    </row>
    <row r="1178" spans="1:18" ht="15">
      <c r="A1178" s="7">
        <v>324000</v>
      </c>
      <c r="B1178" s="7">
        <f t="shared" si="254"/>
        <v>-324</v>
      </c>
      <c r="C1178" s="6">
        <v>0.90353254699999996</v>
      </c>
      <c r="E1178" s="8"/>
      <c r="F1178" s="25"/>
      <c r="G1178" s="25"/>
      <c r="H1178" s="26"/>
      <c r="I1178" s="26"/>
      <c r="J1178" s="29"/>
      <c r="K1178" s="29"/>
      <c r="L1178" s="20"/>
      <c r="M1178" s="23"/>
      <c r="N1178" s="27"/>
      <c r="O1178" s="27"/>
      <c r="P1178" s="44"/>
      <c r="Q1178" s="27"/>
      <c r="R1178" s="23"/>
    </row>
    <row r="1179" spans="1:18" ht="15">
      <c r="A1179" s="7">
        <v>323000</v>
      </c>
      <c r="B1179" s="7">
        <f t="shared" si="254"/>
        <v>-323</v>
      </c>
      <c r="C1179" s="6">
        <v>0.78459047999999998</v>
      </c>
      <c r="E1179" s="8"/>
      <c r="F1179" s="25"/>
      <c r="G1179" s="25"/>
      <c r="H1179" s="26"/>
      <c r="I1179" s="26"/>
      <c r="J1179" s="29"/>
      <c r="K1179" s="29"/>
      <c r="L1179" s="20"/>
      <c r="M1179" s="23"/>
      <c r="N1179" s="27"/>
      <c r="O1179" s="27"/>
      <c r="P1179" s="44"/>
      <c r="Q1179" s="27"/>
      <c r="R1179" s="23"/>
    </row>
    <row r="1180" spans="1:18" ht="15">
      <c r="A1180" s="7">
        <v>322000</v>
      </c>
      <c r="B1180" s="7">
        <f t="shared" si="254"/>
        <v>-322</v>
      </c>
      <c r="C1180" s="6">
        <v>0.70770461299999998</v>
      </c>
      <c r="E1180" s="8"/>
      <c r="F1180" s="25"/>
      <c r="G1180" s="25"/>
      <c r="H1180" s="26"/>
      <c r="I1180" s="26"/>
      <c r="J1180" s="29"/>
      <c r="K1180" s="29"/>
      <c r="L1180" s="20"/>
      <c r="M1180" s="23"/>
      <c r="N1180" s="27"/>
      <c r="O1180" s="27"/>
      <c r="P1180" s="44"/>
      <c r="Q1180" s="27"/>
      <c r="R1180" s="23"/>
    </row>
    <row r="1181" spans="1:18" ht="15">
      <c r="A1181" s="7">
        <v>321000</v>
      </c>
      <c r="B1181" s="7">
        <f t="shared" si="254"/>
        <v>-321</v>
      </c>
      <c r="C1181" s="6">
        <v>0.70039958700000005</v>
      </c>
      <c r="E1181" s="8"/>
      <c r="F1181" s="25"/>
      <c r="G1181" s="25"/>
      <c r="H1181" s="26"/>
      <c r="I1181" s="26"/>
      <c r="J1181" s="29"/>
      <c r="K1181" s="29"/>
      <c r="L1181" s="20"/>
      <c r="M1181" s="23"/>
      <c r="N1181" s="27"/>
      <c r="O1181" s="27"/>
      <c r="P1181" s="44"/>
      <c r="Q1181" s="27"/>
      <c r="R1181" s="23"/>
    </row>
    <row r="1182" spans="1:18" ht="15">
      <c r="A1182" s="7">
        <v>320000</v>
      </c>
      <c r="B1182" s="7">
        <f t="shared" si="254"/>
        <v>-320</v>
      </c>
      <c r="C1182" s="6">
        <v>0.89428240000000003</v>
      </c>
      <c r="E1182" s="8"/>
      <c r="F1182" s="25"/>
      <c r="G1182" s="25"/>
      <c r="H1182" s="26"/>
      <c r="I1182" s="26"/>
      <c r="J1182" s="29"/>
      <c r="K1182" s="29"/>
      <c r="L1182" s="20"/>
      <c r="M1182" s="23"/>
      <c r="N1182" s="27"/>
      <c r="O1182" s="27"/>
      <c r="P1182" s="44"/>
      <c r="Q1182" s="27"/>
      <c r="R1182" s="23"/>
    </row>
    <row r="1183" spans="1:18" ht="15">
      <c r="A1183" s="7">
        <v>319000</v>
      </c>
      <c r="B1183" s="7">
        <f t="shared" si="254"/>
        <v>-319</v>
      </c>
      <c r="C1183" s="6">
        <v>0.84598631999999996</v>
      </c>
      <c r="E1183" s="8"/>
      <c r="F1183" s="25"/>
      <c r="G1183" s="25"/>
      <c r="H1183" s="26"/>
      <c r="I1183" s="26"/>
      <c r="J1183" s="29"/>
      <c r="K1183" s="29"/>
      <c r="L1183" s="20"/>
      <c r="M1183" s="23"/>
      <c r="N1183" s="27"/>
      <c r="O1183" s="27"/>
      <c r="P1183" s="44"/>
      <c r="Q1183" s="27"/>
      <c r="R1183" s="23"/>
    </row>
    <row r="1184" spans="1:18" ht="15">
      <c r="A1184" s="7">
        <v>318000</v>
      </c>
      <c r="B1184" s="7">
        <f t="shared" si="254"/>
        <v>-318</v>
      </c>
      <c r="C1184" s="6">
        <v>0.99141572</v>
      </c>
      <c r="E1184" s="8"/>
      <c r="F1184" s="25"/>
      <c r="G1184" s="25"/>
      <c r="H1184" s="26"/>
      <c r="I1184" s="26"/>
      <c r="J1184" s="29"/>
      <c r="K1184" s="29"/>
      <c r="L1184" s="20"/>
      <c r="M1184" s="23"/>
      <c r="N1184" s="27"/>
      <c r="O1184" s="27"/>
      <c r="P1184" s="44"/>
      <c r="Q1184" s="27"/>
      <c r="R1184" s="23"/>
    </row>
    <row r="1185" spans="1:18" ht="15">
      <c r="A1185" s="7">
        <v>317000</v>
      </c>
      <c r="B1185" s="7">
        <f t="shared" si="254"/>
        <v>-317</v>
      </c>
      <c r="C1185" s="6">
        <v>0.99518700000000004</v>
      </c>
      <c r="E1185" s="8"/>
      <c r="F1185" s="25"/>
      <c r="G1185" s="25"/>
      <c r="H1185" s="26"/>
      <c r="I1185" s="26"/>
      <c r="J1185" s="29"/>
      <c r="K1185" s="29"/>
      <c r="L1185" s="20"/>
      <c r="M1185" s="23"/>
      <c r="N1185" s="27"/>
      <c r="O1185" s="27"/>
      <c r="P1185" s="44"/>
      <c r="Q1185" s="27"/>
      <c r="R1185" s="23"/>
    </row>
    <row r="1186" spans="1:18" ht="15">
      <c r="A1186" s="7">
        <v>316000</v>
      </c>
      <c r="B1186" s="7">
        <f t="shared" si="254"/>
        <v>-316</v>
      </c>
      <c r="C1186" s="6">
        <v>1.0426371729999999</v>
      </c>
      <c r="E1186" s="8"/>
      <c r="F1186" s="25"/>
      <c r="G1186" s="25"/>
      <c r="H1186" s="26"/>
      <c r="I1186" s="26"/>
      <c r="J1186" s="29"/>
      <c r="K1186" s="29"/>
      <c r="L1186" s="20"/>
      <c r="M1186" s="23"/>
      <c r="N1186" s="27"/>
      <c r="O1186" s="27"/>
      <c r="P1186" s="44"/>
      <c r="Q1186" s="27"/>
      <c r="R1186" s="23"/>
    </row>
    <row r="1187" spans="1:18" ht="15">
      <c r="A1187" s="7">
        <v>315000</v>
      </c>
      <c r="B1187" s="7">
        <f t="shared" si="254"/>
        <v>-315</v>
      </c>
      <c r="C1187" s="6">
        <v>0.97405308000000002</v>
      </c>
      <c r="E1187" s="8"/>
      <c r="F1187" s="25"/>
      <c r="G1187" s="25"/>
      <c r="H1187" s="26"/>
      <c r="I1187" s="26"/>
      <c r="J1187" s="29"/>
      <c r="K1187" s="29"/>
      <c r="L1187" s="20"/>
      <c r="M1187" s="23"/>
      <c r="N1187" s="27"/>
      <c r="O1187" s="27"/>
      <c r="P1187" s="44"/>
      <c r="Q1187" s="27"/>
      <c r="R1187" s="23"/>
    </row>
    <row r="1188" spans="1:18" ht="15">
      <c r="A1188" s="7">
        <v>314000</v>
      </c>
      <c r="B1188" s="7">
        <f t="shared" si="254"/>
        <v>-314</v>
      </c>
      <c r="C1188" s="6">
        <v>1.035284613</v>
      </c>
      <c r="E1188" s="8"/>
      <c r="F1188" s="25"/>
      <c r="G1188" s="25"/>
      <c r="H1188" s="26"/>
      <c r="I1188" s="26"/>
      <c r="J1188" s="29"/>
      <c r="K1188" s="29"/>
      <c r="L1188" s="20"/>
      <c r="M1188" s="23"/>
      <c r="N1188" s="27"/>
      <c r="O1188" s="27"/>
      <c r="P1188" s="44"/>
      <c r="Q1188" s="27"/>
      <c r="R1188" s="23"/>
    </row>
    <row r="1189" spans="1:18" ht="15">
      <c r="A1189" s="7">
        <v>313000</v>
      </c>
      <c r="B1189" s="7">
        <f t="shared" si="254"/>
        <v>-313</v>
      </c>
      <c r="C1189" s="6">
        <v>1.053722</v>
      </c>
      <c r="E1189" s="8"/>
      <c r="F1189" s="25"/>
      <c r="G1189" s="25"/>
      <c r="H1189" s="26"/>
      <c r="I1189" s="26"/>
      <c r="J1189" s="29"/>
      <c r="K1189" s="29"/>
      <c r="L1189" s="20"/>
      <c r="M1189" s="23"/>
      <c r="N1189" s="27"/>
      <c r="O1189" s="27"/>
      <c r="P1189" s="44"/>
      <c r="Q1189" s="27"/>
      <c r="R1189" s="23"/>
    </row>
    <row r="1190" spans="1:18" ht="15">
      <c r="A1190" s="7">
        <v>312000</v>
      </c>
      <c r="B1190" s="7">
        <f t="shared" si="254"/>
        <v>-312</v>
      </c>
      <c r="C1190" s="6">
        <v>0.99450327999999999</v>
      </c>
      <c r="E1190" s="8"/>
      <c r="F1190" s="25"/>
      <c r="G1190" s="25"/>
      <c r="H1190" s="26"/>
      <c r="I1190" s="26"/>
      <c r="J1190" s="29"/>
      <c r="K1190" s="29"/>
      <c r="L1190" s="20"/>
      <c r="M1190" s="23"/>
      <c r="N1190" s="27"/>
      <c r="O1190" s="27"/>
      <c r="P1190" s="44"/>
      <c r="Q1190" s="27"/>
      <c r="R1190" s="23"/>
    </row>
    <row r="1191" spans="1:18" ht="15">
      <c r="A1191" s="7">
        <v>311000</v>
      </c>
      <c r="B1191" s="7">
        <f t="shared" si="254"/>
        <v>-311</v>
      </c>
      <c r="C1191" s="6">
        <v>1.0751858400000001</v>
      </c>
      <c r="E1191" s="8"/>
      <c r="F1191" s="25"/>
      <c r="G1191" s="25"/>
      <c r="H1191" s="26"/>
      <c r="I1191" s="26"/>
      <c r="J1191" s="29"/>
      <c r="K1191" s="29"/>
      <c r="L1191" s="20"/>
      <c r="M1191" s="23"/>
      <c r="N1191" s="27"/>
      <c r="O1191" s="27"/>
      <c r="P1191" s="44"/>
      <c r="Q1191" s="27"/>
      <c r="R1191" s="23"/>
    </row>
    <row r="1192" spans="1:18" ht="15">
      <c r="A1192" s="7">
        <v>310000</v>
      </c>
      <c r="B1192" s="7">
        <f t="shared" si="254"/>
        <v>-310</v>
      </c>
      <c r="C1192" s="6">
        <v>1.2720019730000001</v>
      </c>
      <c r="E1192" s="8"/>
      <c r="F1192" s="25"/>
      <c r="G1192" s="25"/>
      <c r="H1192" s="26"/>
      <c r="I1192" s="26"/>
      <c r="J1192" s="29"/>
      <c r="K1192" s="29"/>
      <c r="L1192" s="20"/>
      <c r="M1192" s="23"/>
      <c r="N1192" s="27"/>
      <c r="O1192" s="27"/>
      <c r="P1192" s="44"/>
      <c r="Q1192" s="27"/>
      <c r="R1192" s="23"/>
    </row>
    <row r="1193" spans="1:18" ht="15">
      <c r="A1193" s="7">
        <v>309000</v>
      </c>
      <c r="B1193" s="7">
        <f t="shared" si="254"/>
        <v>-309</v>
      </c>
      <c r="C1193" s="6">
        <v>1.2265367730000001</v>
      </c>
      <c r="E1193" s="8"/>
      <c r="F1193" s="25"/>
      <c r="G1193" s="25"/>
      <c r="H1193" s="26"/>
      <c r="I1193" s="26"/>
      <c r="J1193" s="29"/>
      <c r="K1193" s="29"/>
      <c r="L1193" s="20"/>
      <c r="M1193" s="23"/>
      <c r="N1193" s="27"/>
      <c r="O1193" s="27"/>
      <c r="P1193" s="44"/>
      <c r="Q1193" s="27"/>
      <c r="R1193" s="23"/>
    </row>
    <row r="1194" spans="1:18" ht="15">
      <c r="A1194" s="7">
        <v>308000</v>
      </c>
      <c r="B1194" s="7">
        <f t="shared" si="254"/>
        <v>-308</v>
      </c>
      <c r="C1194" s="6">
        <v>1.143873667</v>
      </c>
      <c r="E1194" s="8"/>
      <c r="F1194" s="25"/>
      <c r="G1194" s="25"/>
      <c r="H1194" s="26"/>
      <c r="I1194" s="26"/>
      <c r="J1194" s="29"/>
      <c r="K1194" s="29"/>
      <c r="L1194" s="20"/>
      <c r="M1194" s="23"/>
      <c r="N1194" s="27"/>
      <c r="O1194" s="27"/>
      <c r="P1194" s="44"/>
      <c r="Q1194" s="27"/>
      <c r="R1194" s="23"/>
    </row>
    <row r="1195" spans="1:18" ht="15">
      <c r="A1195" s="7">
        <v>307000</v>
      </c>
      <c r="B1195" s="7">
        <f t="shared" si="254"/>
        <v>-307</v>
      </c>
      <c r="C1195" s="6">
        <v>0.97868237300000005</v>
      </c>
      <c r="E1195" s="8"/>
      <c r="F1195" s="25"/>
      <c r="G1195" s="25"/>
      <c r="H1195" s="26"/>
      <c r="I1195" s="26"/>
      <c r="J1195" s="29"/>
      <c r="K1195" s="29"/>
      <c r="L1195" s="20"/>
      <c r="M1195" s="23"/>
      <c r="N1195" s="27"/>
      <c r="O1195" s="27"/>
      <c r="P1195" s="44"/>
      <c r="Q1195" s="27"/>
      <c r="R1195" s="23"/>
    </row>
    <row r="1196" spans="1:18" ht="15">
      <c r="A1196" s="7">
        <v>306000</v>
      </c>
      <c r="B1196" s="7">
        <f t="shared" si="254"/>
        <v>-306</v>
      </c>
      <c r="C1196" s="6">
        <v>0.82751170699999999</v>
      </c>
      <c r="E1196" s="8"/>
      <c r="F1196" s="25"/>
      <c r="G1196" s="25"/>
      <c r="H1196" s="26"/>
      <c r="I1196" s="26"/>
      <c r="J1196" s="29"/>
      <c r="K1196" s="29"/>
      <c r="L1196" s="20"/>
      <c r="M1196" s="23"/>
      <c r="N1196" s="27"/>
      <c r="O1196" s="27"/>
      <c r="P1196" s="44"/>
      <c r="Q1196" s="27"/>
      <c r="R1196" s="23"/>
    </row>
    <row r="1197" spans="1:18" ht="15">
      <c r="A1197" s="7">
        <v>305000</v>
      </c>
      <c r="B1197" s="7">
        <f t="shared" si="254"/>
        <v>-305</v>
      </c>
      <c r="C1197" s="6">
        <v>0.75076516000000004</v>
      </c>
      <c r="E1197" s="8"/>
      <c r="F1197" s="25"/>
      <c r="G1197" s="25"/>
      <c r="H1197" s="26"/>
      <c r="I1197" s="26"/>
      <c r="J1197" s="29"/>
      <c r="K1197" s="29"/>
      <c r="L1197" s="20"/>
      <c r="M1197" s="23"/>
      <c r="N1197" s="27"/>
      <c r="O1197" s="27"/>
      <c r="P1197" s="44"/>
      <c r="Q1197" s="27"/>
      <c r="R1197" s="23"/>
    </row>
    <row r="1198" spans="1:18" ht="15">
      <c r="A1198" s="7">
        <v>304000</v>
      </c>
      <c r="B1198" s="7">
        <f t="shared" si="254"/>
        <v>-304</v>
      </c>
      <c r="C1198" s="6">
        <v>0.76560424000000005</v>
      </c>
      <c r="E1198" s="8"/>
      <c r="F1198" s="25"/>
      <c r="G1198" s="25"/>
      <c r="H1198" s="26"/>
      <c r="I1198" s="26"/>
      <c r="J1198" s="29"/>
      <c r="K1198" s="29"/>
      <c r="L1198" s="20"/>
      <c r="M1198" s="23"/>
      <c r="N1198" s="27"/>
      <c r="O1198" s="27"/>
      <c r="P1198" s="44"/>
      <c r="Q1198" s="27"/>
      <c r="R1198" s="23"/>
    </row>
    <row r="1199" spans="1:18" ht="15">
      <c r="A1199" s="7">
        <v>303000</v>
      </c>
      <c r="B1199" s="7">
        <f t="shared" si="254"/>
        <v>-303</v>
      </c>
      <c r="C1199" s="6">
        <v>0.89264662699999997</v>
      </c>
      <c r="E1199" s="8"/>
      <c r="F1199" s="25"/>
      <c r="G1199" s="25"/>
      <c r="H1199" s="26"/>
      <c r="I1199" s="26"/>
      <c r="J1199" s="29"/>
      <c r="K1199" s="29"/>
      <c r="L1199" s="20"/>
      <c r="M1199" s="23"/>
      <c r="N1199" s="27"/>
      <c r="O1199" s="27"/>
      <c r="P1199" s="44"/>
      <c r="Q1199" s="27"/>
      <c r="R1199" s="23"/>
    </row>
    <row r="1200" spans="1:18" ht="15">
      <c r="A1200" s="7">
        <v>302000</v>
      </c>
      <c r="B1200" s="7">
        <f t="shared" si="254"/>
        <v>-302</v>
      </c>
      <c r="C1200" s="6">
        <v>0.88985981300000006</v>
      </c>
      <c r="E1200" s="8"/>
      <c r="F1200" s="25"/>
      <c r="G1200" s="25"/>
      <c r="H1200" s="26"/>
      <c r="I1200" s="26"/>
      <c r="J1200" s="29"/>
      <c r="K1200" s="29"/>
      <c r="L1200" s="20"/>
      <c r="M1200" s="23"/>
      <c r="N1200" s="27"/>
      <c r="O1200" s="27"/>
      <c r="P1200" s="44"/>
      <c r="Q1200" s="27"/>
      <c r="R1200" s="23"/>
    </row>
    <row r="1201" spans="1:18" ht="15">
      <c r="A1201" s="7">
        <v>301000</v>
      </c>
      <c r="B1201" s="7">
        <f t="shared" si="254"/>
        <v>-301</v>
      </c>
      <c r="C1201" s="6">
        <v>1.06150824</v>
      </c>
      <c r="E1201" s="8"/>
      <c r="F1201" s="25"/>
      <c r="G1201" s="25"/>
      <c r="H1201" s="26"/>
      <c r="I1201" s="26"/>
      <c r="J1201" s="29"/>
      <c r="K1201" s="29"/>
      <c r="L1201" s="20"/>
      <c r="M1201" s="23"/>
      <c r="N1201" s="27"/>
      <c r="O1201" s="27"/>
      <c r="P1201" s="44"/>
      <c r="Q1201" s="27"/>
      <c r="R1201" s="23"/>
    </row>
    <row r="1202" spans="1:18" ht="15">
      <c r="A1202" s="7">
        <v>300000</v>
      </c>
      <c r="B1202" s="7">
        <f t="shared" si="254"/>
        <v>-300</v>
      </c>
      <c r="C1202" s="6">
        <v>1.252319293</v>
      </c>
      <c r="E1202" s="8"/>
      <c r="F1202" s="25"/>
      <c r="G1202" s="25"/>
      <c r="H1202" s="26"/>
      <c r="I1202" s="26"/>
      <c r="J1202" s="29"/>
      <c r="K1202" s="29"/>
      <c r="L1202" s="20"/>
      <c r="M1202" s="23"/>
      <c r="N1202" s="27"/>
      <c r="O1202" s="27"/>
      <c r="P1202" s="44"/>
      <c r="Q1202" s="27"/>
      <c r="R1202" s="23"/>
    </row>
    <row r="1203" spans="1:18" ht="15">
      <c r="A1203" s="7">
        <v>299000</v>
      </c>
      <c r="B1203" s="7">
        <f t="shared" si="254"/>
        <v>-299</v>
      </c>
      <c r="C1203" s="6">
        <v>1.4153312</v>
      </c>
      <c r="E1203" s="8"/>
      <c r="F1203" s="25"/>
      <c r="G1203" s="25"/>
      <c r="H1203" s="26"/>
      <c r="I1203" s="26"/>
      <c r="J1203" s="29"/>
      <c r="K1203" s="29"/>
      <c r="L1203" s="20"/>
      <c r="M1203" s="23"/>
      <c r="N1203" s="27"/>
      <c r="O1203" s="27"/>
      <c r="P1203" s="44"/>
      <c r="Q1203" s="27"/>
      <c r="R1203" s="23"/>
    </row>
    <row r="1204" spans="1:18" ht="15">
      <c r="A1204" s="7">
        <v>298000</v>
      </c>
      <c r="B1204" s="7">
        <f t="shared" si="254"/>
        <v>-298</v>
      </c>
      <c r="C1204" s="6">
        <v>1.4769041329999999</v>
      </c>
      <c r="E1204" s="8"/>
      <c r="F1204" s="25"/>
      <c r="G1204" s="25"/>
      <c r="H1204" s="26"/>
      <c r="I1204" s="26"/>
      <c r="J1204" s="29"/>
      <c r="K1204" s="29"/>
      <c r="L1204" s="20"/>
      <c r="M1204" s="23"/>
      <c r="N1204" s="27"/>
      <c r="O1204" s="27"/>
      <c r="P1204" s="44"/>
      <c r="Q1204" s="27"/>
      <c r="R1204" s="23"/>
    </row>
    <row r="1205" spans="1:18" ht="15">
      <c r="A1205" s="7">
        <v>297000</v>
      </c>
      <c r="B1205" s="7">
        <f t="shared" si="254"/>
        <v>-297</v>
      </c>
      <c r="C1205" s="6">
        <v>1.403765733</v>
      </c>
      <c r="E1205" s="8"/>
      <c r="F1205" s="25"/>
      <c r="G1205" s="25"/>
      <c r="H1205" s="26"/>
      <c r="I1205" s="26"/>
      <c r="J1205" s="29"/>
      <c r="K1205" s="29"/>
      <c r="L1205" s="20"/>
      <c r="M1205" s="23"/>
      <c r="N1205" s="27"/>
      <c r="O1205" s="27"/>
      <c r="P1205" s="44"/>
      <c r="Q1205" s="27"/>
      <c r="R1205" s="23"/>
    </row>
    <row r="1206" spans="1:18" ht="15">
      <c r="A1206" s="7">
        <v>296000</v>
      </c>
      <c r="B1206" s="7">
        <f t="shared" si="254"/>
        <v>-296</v>
      </c>
      <c r="C1206" s="6">
        <v>0.86826477300000005</v>
      </c>
      <c r="E1206" s="8"/>
      <c r="F1206" s="25"/>
      <c r="G1206" s="25"/>
      <c r="H1206" s="26"/>
      <c r="I1206" s="26"/>
      <c r="J1206" s="29"/>
      <c r="K1206" s="29"/>
      <c r="L1206" s="20"/>
      <c r="M1206" s="23"/>
      <c r="N1206" s="27"/>
      <c r="O1206" s="27"/>
      <c r="P1206" s="44"/>
      <c r="Q1206" s="27"/>
      <c r="R1206" s="23"/>
    </row>
    <row r="1207" spans="1:18" ht="15">
      <c r="A1207" s="7">
        <v>295000</v>
      </c>
      <c r="B1207" s="7">
        <f t="shared" si="254"/>
        <v>-295</v>
      </c>
      <c r="C1207" s="6">
        <v>0.69745033300000003</v>
      </c>
      <c r="E1207" s="8"/>
      <c r="F1207" s="25"/>
      <c r="G1207" s="25"/>
      <c r="H1207" s="26"/>
      <c r="I1207" s="26"/>
      <c r="J1207" s="29"/>
      <c r="K1207" s="29"/>
      <c r="L1207" s="20"/>
      <c r="M1207" s="23"/>
      <c r="N1207" s="27"/>
      <c r="O1207" s="27"/>
      <c r="P1207" s="44"/>
      <c r="Q1207" s="27"/>
      <c r="R1207" s="23"/>
    </row>
    <row r="1208" spans="1:18" ht="15">
      <c r="A1208" s="7">
        <v>294000</v>
      </c>
      <c r="B1208" s="7">
        <f t="shared" si="254"/>
        <v>-294</v>
      </c>
      <c r="C1208" s="6">
        <v>0.80622263999999999</v>
      </c>
      <c r="E1208" s="8"/>
      <c r="F1208" s="25"/>
      <c r="G1208" s="25"/>
      <c r="H1208" s="26"/>
      <c r="I1208" s="26"/>
      <c r="J1208" s="29"/>
      <c r="K1208" s="29"/>
      <c r="L1208" s="20"/>
      <c r="M1208" s="23"/>
      <c r="N1208" s="27"/>
      <c r="O1208" s="27"/>
      <c r="P1208" s="44"/>
      <c r="Q1208" s="27"/>
      <c r="R1208" s="23"/>
    </row>
    <row r="1209" spans="1:18" ht="15">
      <c r="A1209" s="7">
        <v>293000</v>
      </c>
      <c r="B1209" s="7">
        <f t="shared" si="254"/>
        <v>-293</v>
      </c>
      <c r="C1209" s="6">
        <v>0.72464245299999996</v>
      </c>
      <c r="E1209" s="8"/>
      <c r="F1209" s="25"/>
      <c r="G1209" s="25"/>
      <c r="H1209" s="26"/>
      <c r="I1209" s="26"/>
      <c r="J1209" s="29"/>
      <c r="K1209" s="29"/>
      <c r="L1209" s="20"/>
      <c r="M1209" s="23"/>
      <c r="N1209" s="27"/>
      <c r="O1209" s="27"/>
      <c r="P1209" s="44"/>
      <c r="Q1209" s="27"/>
      <c r="R1209" s="23"/>
    </row>
    <row r="1210" spans="1:18" ht="15">
      <c r="A1210" s="7">
        <v>292000</v>
      </c>
      <c r="B1210" s="7">
        <f t="shared" si="254"/>
        <v>-292</v>
      </c>
      <c r="C1210" s="6">
        <v>0.64119721299999999</v>
      </c>
      <c r="E1210" s="8"/>
      <c r="F1210" s="25"/>
      <c r="G1210" s="25"/>
      <c r="H1210" s="26"/>
      <c r="I1210" s="26"/>
      <c r="J1210" s="29"/>
      <c r="K1210" s="29"/>
      <c r="L1210" s="20"/>
      <c r="M1210" s="23"/>
      <c r="N1210" s="27"/>
      <c r="O1210" s="27"/>
      <c r="P1210" s="44"/>
      <c r="Q1210" s="27"/>
      <c r="R1210" s="23"/>
    </row>
    <row r="1211" spans="1:18" ht="15">
      <c r="A1211" s="7">
        <v>291000</v>
      </c>
      <c r="B1211" s="7">
        <f t="shared" si="254"/>
        <v>-291</v>
      </c>
      <c r="C1211" s="6">
        <v>0.59634010699999995</v>
      </c>
      <c r="E1211" s="8"/>
      <c r="F1211" s="25"/>
      <c r="G1211" s="25"/>
      <c r="H1211" s="26"/>
      <c r="I1211" s="26"/>
      <c r="J1211" s="29"/>
      <c r="K1211" s="29"/>
      <c r="L1211" s="20"/>
      <c r="M1211" s="23"/>
      <c r="N1211" s="27"/>
      <c r="O1211" s="27"/>
      <c r="P1211" s="44"/>
      <c r="Q1211" s="27"/>
      <c r="R1211" s="23"/>
    </row>
    <row r="1212" spans="1:18" ht="15">
      <c r="A1212" s="7">
        <v>290000</v>
      </c>
      <c r="B1212" s="7">
        <f t="shared" si="254"/>
        <v>-290</v>
      </c>
      <c r="C1212" s="6">
        <v>0.58619175999999995</v>
      </c>
      <c r="E1212" s="8"/>
      <c r="F1212" s="25"/>
      <c r="G1212" s="25"/>
      <c r="H1212" s="26"/>
      <c r="I1212" s="26"/>
      <c r="J1212" s="29"/>
      <c r="K1212" s="29"/>
      <c r="L1212" s="20"/>
      <c r="M1212" s="23"/>
      <c r="N1212" s="27"/>
      <c r="O1212" s="27"/>
      <c r="P1212" s="44"/>
      <c r="Q1212" s="27"/>
      <c r="R1212" s="23"/>
    </row>
    <row r="1213" spans="1:18" ht="15">
      <c r="A1213" s="7">
        <v>289000</v>
      </c>
      <c r="B1213" s="7">
        <f t="shared" si="254"/>
        <v>-289</v>
      </c>
      <c r="C1213" s="6">
        <v>0.61077112</v>
      </c>
      <c r="E1213" s="8"/>
      <c r="F1213" s="25"/>
      <c r="G1213" s="25"/>
      <c r="H1213" s="26"/>
      <c r="I1213" s="26"/>
      <c r="J1213" s="29"/>
      <c r="K1213" s="29"/>
      <c r="L1213" s="20"/>
      <c r="M1213" s="23"/>
      <c r="N1213" s="27"/>
      <c r="O1213" s="27"/>
      <c r="P1213" s="44"/>
      <c r="Q1213" s="27"/>
      <c r="R1213" s="23"/>
    </row>
    <row r="1214" spans="1:18" ht="15">
      <c r="A1214" s="7">
        <v>288000</v>
      </c>
      <c r="B1214" s="7">
        <f t="shared" si="254"/>
        <v>-288</v>
      </c>
      <c r="C1214" s="6">
        <v>0.52899910699999997</v>
      </c>
      <c r="E1214" s="8"/>
      <c r="F1214" s="25"/>
      <c r="G1214" s="25"/>
      <c r="H1214" s="26"/>
      <c r="I1214" s="26"/>
      <c r="J1214" s="29"/>
      <c r="K1214" s="29"/>
      <c r="L1214" s="20"/>
      <c r="M1214" s="23"/>
      <c r="N1214" s="27"/>
      <c r="O1214" s="27"/>
      <c r="P1214" s="44"/>
      <c r="Q1214" s="27"/>
      <c r="R1214" s="23"/>
    </row>
    <row r="1215" spans="1:18" ht="15">
      <c r="A1215" s="7">
        <v>287000</v>
      </c>
      <c r="B1215" s="7">
        <f t="shared" si="254"/>
        <v>-287</v>
      </c>
      <c r="C1215" s="6">
        <v>0.52436879999999997</v>
      </c>
      <c r="E1215" s="8"/>
      <c r="F1215" s="25"/>
      <c r="G1215" s="25"/>
      <c r="H1215" s="26"/>
      <c r="I1215" s="26"/>
      <c r="J1215" s="29"/>
      <c r="K1215" s="29"/>
      <c r="L1215" s="20"/>
      <c r="M1215" s="23"/>
      <c r="N1215" s="27"/>
      <c r="O1215" s="27"/>
      <c r="P1215" s="44"/>
      <c r="Q1215" s="27"/>
      <c r="R1215" s="23"/>
    </row>
    <row r="1216" spans="1:18" ht="15">
      <c r="A1216" s="7">
        <v>286000</v>
      </c>
      <c r="B1216" s="7">
        <f t="shared" si="254"/>
        <v>-286</v>
      </c>
      <c r="C1216" s="6">
        <v>0.49170198700000001</v>
      </c>
      <c r="E1216" s="8"/>
      <c r="F1216" s="25"/>
      <c r="G1216" s="25"/>
      <c r="H1216" s="26"/>
      <c r="I1216" s="26"/>
      <c r="J1216" s="29"/>
      <c r="K1216" s="29"/>
      <c r="L1216" s="20"/>
      <c r="M1216" s="23"/>
      <c r="N1216" s="27"/>
      <c r="O1216" s="27"/>
      <c r="P1216" s="44"/>
      <c r="Q1216" s="27"/>
      <c r="R1216" s="23"/>
    </row>
    <row r="1217" spans="1:18" ht="15">
      <c r="A1217" s="7">
        <v>285000</v>
      </c>
      <c r="B1217" s="7">
        <f t="shared" si="254"/>
        <v>-285</v>
      </c>
      <c r="C1217" s="6">
        <v>0.53190938700000001</v>
      </c>
      <c r="E1217" s="8"/>
      <c r="F1217" s="25"/>
      <c r="G1217" s="25"/>
      <c r="H1217" s="26"/>
      <c r="I1217" s="26"/>
      <c r="J1217" s="29"/>
      <c r="K1217" s="29"/>
      <c r="L1217" s="20"/>
      <c r="M1217" s="23"/>
      <c r="N1217" s="27"/>
      <c r="O1217" s="27"/>
      <c r="P1217" s="44"/>
      <c r="Q1217" s="27"/>
      <c r="R1217" s="23"/>
    </row>
    <row r="1218" spans="1:18" ht="15">
      <c r="A1218" s="7">
        <v>284000</v>
      </c>
      <c r="B1218" s="7">
        <f t="shared" si="254"/>
        <v>-284</v>
      </c>
      <c r="C1218" s="6">
        <v>0.64347918699999995</v>
      </c>
      <c r="E1218" s="8"/>
      <c r="F1218" s="25"/>
      <c r="G1218" s="25"/>
      <c r="H1218" s="26"/>
      <c r="I1218" s="26"/>
      <c r="J1218" s="29"/>
      <c r="K1218" s="29"/>
      <c r="L1218" s="20"/>
      <c r="M1218" s="23"/>
      <c r="N1218" s="27"/>
      <c r="O1218" s="27"/>
      <c r="P1218" s="44"/>
      <c r="Q1218" s="27"/>
      <c r="R1218" s="23"/>
    </row>
    <row r="1219" spans="1:18" ht="15">
      <c r="A1219" s="7">
        <v>283000</v>
      </c>
      <c r="B1219" s="7">
        <f t="shared" ref="B1219:B1282" si="255">-A1219/1000</f>
        <v>-283</v>
      </c>
      <c r="C1219" s="6">
        <v>0.67694635999999997</v>
      </c>
      <c r="E1219" s="8"/>
      <c r="F1219" s="25"/>
      <c r="G1219" s="25"/>
      <c r="H1219" s="26"/>
      <c r="I1219" s="26"/>
      <c r="J1219" s="29"/>
      <c r="K1219" s="29"/>
      <c r="L1219" s="20"/>
      <c r="M1219" s="23"/>
      <c r="N1219" s="27"/>
      <c r="O1219" s="27"/>
      <c r="P1219" s="44"/>
      <c r="Q1219" s="27"/>
      <c r="R1219" s="23"/>
    </row>
    <row r="1220" spans="1:18" ht="15">
      <c r="A1220" s="7">
        <v>282000</v>
      </c>
      <c r="B1220" s="7">
        <f t="shared" si="255"/>
        <v>-282</v>
      </c>
      <c r="C1220" s="6">
        <v>0.520995133</v>
      </c>
      <c r="E1220" s="8"/>
      <c r="F1220" s="25"/>
      <c r="G1220" s="25"/>
      <c r="H1220" s="26"/>
      <c r="I1220" s="26"/>
      <c r="J1220" s="29"/>
      <c r="K1220" s="29"/>
      <c r="L1220" s="20"/>
      <c r="M1220" s="23"/>
      <c r="N1220" s="27"/>
      <c r="O1220" s="27"/>
      <c r="P1220" s="44"/>
      <c r="Q1220" s="27"/>
      <c r="R1220" s="23"/>
    </row>
    <row r="1221" spans="1:18" ht="15">
      <c r="A1221" s="7">
        <v>281000</v>
      </c>
      <c r="B1221" s="7">
        <f t="shared" si="255"/>
        <v>-281</v>
      </c>
      <c r="C1221" s="6">
        <v>0.59765802700000004</v>
      </c>
      <c r="E1221" s="8"/>
      <c r="F1221" s="25"/>
      <c r="G1221" s="25"/>
      <c r="H1221" s="26"/>
      <c r="I1221" s="26"/>
      <c r="J1221" s="29"/>
      <c r="K1221" s="29"/>
      <c r="L1221" s="20"/>
      <c r="M1221" s="23"/>
      <c r="N1221" s="27"/>
      <c r="O1221" s="27"/>
      <c r="P1221" s="44"/>
      <c r="Q1221" s="27"/>
      <c r="R1221" s="23"/>
    </row>
    <row r="1222" spans="1:18" ht="15">
      <c r="A1222" s="7">
        <v>280000</v>
      </c>
      <c r="B1222" s="7">
        <f t="shared" si="255"/>
        <v>-280</v>
      </c>
      <c r="C1222" s="6">
        <v>0.55530401299999999</v>
      </c>
      <c r="E1222" s="8"/>
      <c r="F1222" s="25"/>
      <c r="G1222" s="25"/>
      <c r="H1222" s="26"/>
      <c r="I1222" s="26"/>
      <c r="J1222" s="29"/>
      <c r="K1222" s="29"/>
      <c r="L1222" s="20"/>
      <c r="M1222" s="23"/>
      <c r="N1222" s="27"/>
      <c r="O1222" s="27"/>
      <c r="P1222" s="44"/>
      <c r="Q1222" s="27"/>
      <c r="R1222" s="23"/>
    </row>
    <row r="1223" spans="1:18" ht="15">
      <c r="A1223" s="7">
        <v>279000</v>
      </c>
      <c r="B1223" s="7">
        <f t="shared" si="255"/>
        <v>-279</v>
      </c>
      <c r="C1223" s="6">
        <v>0.54790578700000003</v>
      </c>
      <c r="E1223" s="8"/>
      <c r="F1223" s="25"/>
      <c r="G1223" s="25"/>
      <c r="H1223" s="26"/>
      <c r="I1223" s="26"/>
      <c r="J1223" s="29"/>
      <c r="K1223" s="29"/>
      <c r="L1223" s="20"/>
      <c r="M1223" s="23"/>
      <c r="N1223" s="27"/>
      <c r="O1223" s="27"/>
      <c r="P1223" s="44"/>
      <c r="Q1223" s="27"/>
      <c r="R1223" s="23"/>
    </row>
    <row r="1224" spans="1:18" ht="15">
      <c r="A1224" s="7">
        <v>278000</v>
      </c>
      <c r="B1224" s="7">
        <f t="shared" si="255"/>
        <v>-278</v>
      </c>
      <c r="C1224" s="6">
        <v>0.49914694700000001</v>
      </c>
      <c r="E1224" s="8"/>
      <c r="F1224" s="25"/>
      <c r="G1224" s="25"/>
      <c r="H1224" s="26"/>
      <c r="I1224" s="26"/>
      <c r="J1224" s="29"/>
      <c r="K1224" s="29"/>
      <c r="L1224" s="20"/>
      <c r="M1224" s="23"/>
      <c r="N1224" s="27"/>
      <c r="O1224" s="27"/>
      <c r="P1224" s="44"/>
      <c r="Q1224" s="27"/>
      <c r="R1224" s="23"/>
    </row>
    <row r="1225" spans="1:18" ht="15">
      <c r="A1225" s="7">
        <v>277000</v>
      </c>
      <c r="B1225" s="7">
        <f t="shared" si="255"/>
        <v>-277</v>
      </c>
      <c r="C1225" s="6">
        <v>0.53831126699999998</v>
      </c>
      <c r="E1225" s="8"/>
      <c r="F1225" s="25"/>
      <c r="G1225" s="25"/>
      <c r="H1225" s="26"/>
      <c r="I1225" s="26"/>
      <c r="J1225" s="29"/>
      <c r="K1225" s="29"/>
      <c r="L1225" s="20"/>
      <c r="M1225" s="23"/>
      <c r="N1225" s="27"/>
      <c r="O1225" s="27"/>
      <c r="P1225" s="44"/>
      <c r="Q1225" s="27"/>
      <c r="R1225" s="23"/>
    </row>
    <row r="1226" spans="1:18" ht="15">
      <c r="A1226" s="7">
        <v>276000</v>
      </c>
      <c r="B1226" s="7">
        <f t="shared" si="255"/>
        <v>-276</v>
      </c>
      <c r="C1226" s="6">
        <v>0.67269166700000005</v>
      </c>
      <c r="E1226" s="8"/>
      <c r="F1226" s="25"/>
      <c r="G1226" s="25"/>
      <c r="H1226" s="26"/>
      <c r="I1226" s="26"/>
      <c r="J1226" s="29"/>
      <c r="K1226" s="29"/>
      <c r="L1226" s="20"/>
      <c r="M1226" s="23"/>
      <c r="N1226" s="27"/>
      <c r="O1226" s="27"/>
      <c r="P1226" s="44"/>
      <c r="Q1226" s="27"/>
      <c r="R1226" s="23"/>
    </row>
    <row r="1227" spans="1:18" ht="15">
      <c r="A1227" s="7">
        <v>275000</v>
      </c>
      <c r="B1227" s="7">
        <f t="shared" si="255"/>
        <v>-275</v>
      </c>
      <c r="C1227" s="6">
        <v>0.72100887999999996</v>
      </c>
      <c r="E1227" s="8"/>
      <c r="F1227" s="25"/>
      <c r="G1227" s="25"/>
      <c r="H1227" s="26"/>
      <c r="I1227" s="26"/>
      <c r="J1227" s="29"/>
      <c r="K1227" s="29"/>
      <c r="L1227" s="20"/>
      <c r="M1227" s="23"/>
      <c r="N1227" s="27"/>
      <c r="O1227" s="27"/>
      <c r="P1227" s="44"/>
      <c r="Q1227" s="27"/>
      <c r="R1227" s="23"/>
    </row>
    <row r="1228" spans="1:18" ht="15">
      <c r="A1228" s="7">
        <v>274000</v>
      </c>
      <c r="B1228" s="7">
        <f t="shared" si="255"/>
        <v>-274</v>
      </c>
      <c r="C1228" s="6">
        <v>0.71865550700000003</v>
      </c>
      <c r="E1228" s="8"/>
      <c r="F1228" s="25"/>
      <c r="G1228" s="25"/>
      <c r="H1228" s="26"/>
      <c r="I1228" s="26"/>
      <c r="J1228" s="29"/>
      <c r="K1228" s="29"/>
      <c r="L1228" s="20"/>
      <c r="M1228" s="23"/>
      <c r="N1228" s="27"/>
      <c r="O1228" s="27"/>
      <c r="P1228" s="44"/>
      <c r="Q1228" s="27"/>
      <c r="R1228" s="23"/>
    </row>
    <row r="1229" spans="1:18" ht="15">
      <c r="A1229" s="7">
        <v>273000</v>
      </c>
      <c r="B1229" s="7">
        <f t="shared" si="255"/>
        <v>-273</v>
      </c>
      <c r="C1229" s="6">
        <v>0.77296496000000003</v>
      </c>
      <c r="E1229" s="8"/>
      <c r="F1229" s="25"/>
      <c r="G1229" s="25"/>
      <c r="H1229" s="26"/>
      <c r="I1229" s="26"/>
      <c r="J1229" s="29"/>
      <c r="K1229" s="29"/>
      <c r="L1229" s="20"/>
      <c r="M1229" s="23"/>
      <c r="N1229" s="27"/>
      <c r="O1229" s="27"/>
      <c r="P1229" s="44"/>
      <c r="Q1229" s="27"/>
      <c r="R1229" s="23"/>
    </row>
    <row r="1230" spans="1:18" ht="15">
      <c r="A1230" s="7">
        <v>272000</v>
      </c>
      <c r="B1230" s="7">
        <f t="shared" si="255"/>
        <v>-272</v>
      </c>
      <c r="C1230" s="6">
        <v>0.71397345300000004</v>
      </c>
      <c r="E1230" s="8"/>
      <c r="F1230" s="25"/>
      <c r="G1230" s="25"/>
      <c r="H1230" s="26"/>
      <c r="I1230" s="26"/>
      <c r="J1230" s="29"/>
      <c r="K1230" s="29"/>
      <c r="L1230" s="20"/>
      <c r="M1230" s="23"/>
      <c r="N1230" s="27"/>
      <c r="O1230" s="27"/>
      <c r="P1230" s="44"/>
      <c r="Q1230" s="27"/>
      <c r="R1230" s="23"/>
    </row>
    <row r="1231" spans="1:18" ht="15">
      <c r="A1231" s="7">
        <v>271000</v>
      </c>
      <c r="B1231" s="7">
        <f t="shared" si="255"/>
        <v>-271</v>
      </c>
      <c r="C1231" s="6">
        <v>0.74475598700000001</v>
      </c>
      <c r="E1231" s="8"/>
      <c r="F1231" s="25"/>
      <c r="G1231" s="25"/>
      <c r="H1231" s="26"/>
      <c r="I1231" s="26"/>
      <c r="J1231" s="29"/>
      <c r="K1231" s="29"/>
      <c r="L1231" s="20"/>
      <c r="M1231" s="23"/>
      <c r="N1231" s="27"/>
      <c r="O1231" s="27"/>
      <c r="P1231" s="44"/>
      <c r="Q1231" s="27"/>
      <c r="R1231" s="23"/>
    </row>
    <row r="1232" spans="1:18" ht="15">
      <c r="A1232" s="7">
        <v>270000</v>
      </c>
      <c r="B1232" s="7">
        <f t="shared" si="255"/>
        <v>-270</v>
      </c>
      <c r="C1232" s="6">
        <v>0.82743162699999995</v>
      </c>
      <c r="E1232" s="8"/>
      <c r="F1232" s="25"/>
      <c r="G1232" s="25"/>
      <c r="H1232" s="26"/>
      <c r="I1232" s="26"/>
      <c r="J1232" s="29"/>
      <c r="K1232" s="29"/>
      <c r="L1232" s="20"/>
      <c r="M1232" s="23"/>
      <c r="N1232" s="27"/>
      <c r="O1232" s="27"/>
      <c r="P1232" s="44"/>
      <c r="Q1232" s="27"/>
      <c r="R1232" s="23"/>
    </row>
    <row r="1233" spans="1:18" ht="15">
      <c r="A1233" s="7">
        <v>269000</v>
      </c>
      <c r="B1233" s="7">
        <f t="shared" si="255"/>
        <v>-269</v>
      </c>
      <c r="C1233" s="6">
        <v>0.974740987</v>
      </c>
      <c r="E1233" s="8"/>
      <c r="F1233" s="25"/>
      <c r="G1233" s="25"/>
      <c r="H1233" s="26"/>
      <c r="I1233" s="26"/>
      <c r="J1233" s="29"/>
      <c r="K1233" s="29"/>
      <c r="L1233" s="20"/>
      <c r="M1233" s="23"/>
      <c r="N1233" s="27"/>
      <c r="O1233" s="27"/>
      <c r="P1233" s="44"/>
      <c r="Q1233" s="27"/>
      <c r="R1233" s="23"/>
    </row>
    <row r="1234" spans="1:18" ht="15">
      <c r="A1234" s="7">
        <v>268000</v>
      </c>
      <c r="B1234" s="7">
        <f t="shared" si="255"/>
        <v>-268</v>
      </c>
      <c r="C1234" s="6">
        <v>0.97263497300000001</v>
      </c>
      <c r="E1234" s="8"/>
      <c r="F1234" s="25"/>
      <c r="G1234" s="25"/>
      <c r="H1234" s="26"/>
      <c r="I1234" s="26"/>
      <c r="J1234" s="29"/>
      <c r="K1234" s="29"/>
      <c r="L1234" s="20"/>
      <c r="M1234" s="23"/>
      <c r="N1234" s="27"/>
      <c r="O1234" s="27"/>
      <c r="P1234" s="44"/>
      <c r="Q1234" s="27"/>
      <c r="R1234" s="23"/>
    </row>
    <row r="1235" spans="1:18" ht="15">
      <c r="A1235" s="7">
        <v>267000</v>
      </c>
      <c r="B1235" s="7">
        <f t="shared" si="255"/>
        <v>-267</v>
      </c>
      <c r="C1235" s="6">
        <v>1.0379497870000001</v>
      </c>
      <c r="E1235" s="8"/>
      <c r="F1235" s="25"/>
      <c r="G1235" s="25"/>
      <c r="H1235" s="26"/>
      <c r="I1235" s="26"/>
      <c r="J1235" s="29"/>
      <c r="K1235" s="29"/>
      <c r="L1235" s="20"/>
      <c r="M1235" s="23"/>
      <c r="N1235" s="27"/>
      <c r="O1235" s="27"/>
      <c r="P1235" s="44"/>
      <c r="Q1235" s="27"/>
      <c r="R1235" s="23"/>
    </row>
    <row r="1236" spans="1:18" ht="15">
      <c r="A1236" s="7">
        <v>266000</v>
      </c>
      <c r="B1236" s="7">
        <f t="shared" si="255"/>
        <v>-266</v>
      </c>
      <c r="C1236" s="6">
        <v>0.76699751999999999</v>
      </c>
      <c r="E1236" s="8"/>
      <c r="F1236" s="25"/>
      <c r="G1236" s="25"/>
      <c r="H1236" s="26"/>
      <c r="I1236" s="26"/>
      <c r="J1236" s="29"/>
      <c r="K1236" s="29"/>
      <c r="L1236" s="20"/>
      <c r="M1236" s="23"/>
      <c r="N1236" s="27"/>
      <c r="O1236" s="27"/>
      <c r="P1236" s="44"/>
      <c r="Q1236" s="27"/>
      <c r="R1236" s="23"/>
    </row>
    <row r="1237" spans="1:18" ht="15">
      <c r="A1237" s="7">
        <v>265000</v>
      </c>
      <c r="B1237" s="7">
        <f t="shared" si="255"/>
        <v>-265</v>
      </c>
      <c r="C1237" s="6">
        <v>0.88507440000000004</v>
      </c>
      <c r="E1237" s="8"/>
      <c r="F1237" s="25"/>
      <c r="G1237" s="25"/>
      <c r="H1237" s="26"/>
      <c r="I1237" s="26"/>
      <c r="J1237" s="29"/>
      <c r="K1237" s="29"/>
      <c r="L1237" s="20"/>
      <c r="M1237" s="23"/>
      <c r="N1237" s="27"/>
      <c r="O1237" s="27"/>
      <c r="P1237" s="44"/>
      <c r="Q1237" s="27"/>
      <c r="R1237" s="23"/>
    </row>
    <row r="1238" spans="1:18" ht="15">
      <c r="A1238" s="7">
        <v>264000</v>
      </c>
      <c r="B1238" s="7">
        <f t="shared" si="255"/>
        <v>-264</v>
      </c>
      <c r="C1238" s="6">
        <v>0.88493655999999998</v>
      </c>
      <c r="E1238" s="8"/>
      <c r="F1238" s="25"/>
      <c r="G1238" s="25"/>
      <c r="H1238" s="26"/>
      <c r="I1238" s="26"/>
      <c r="J1238" s="29"/>
      <c r="K1238" s="29"/>
      <c r="L1238" s="20"/>
      <c r="M1238" s="23"/>
      <c r="N1238" s="27"/>
      <c r="O1238" s="27"/>
      <c r="P1238" s="44"/>
      <c r="Q1238" s="27"/>
      <c r="R1238" s="23"/>
    </row>
    <row r="1239" spans="1:18" ht="15">
      <c r="A1239" s="7">
        <v>263000</v>
      </c>
      <c r="B1239" s="7">
        <f t="shared" si="255"/>
        <v>-263</v>
      </c>
      <c r="C1239" s="6">
        <v>0.676043493</v>
      </c>
      <c r="E1239" s="8"/>
      <c r="F1239" s="25"/>
      <c r="G1239" s="25"/>
      <c r="H1239" s="26"/>
      <c r="I1239" s="26"/>
      <c r="J1239" s="29"/>
      <c r="K1239" s="29"/>
      <c r="L1239" s="20"/>
      <c r="M1239" s="23"/>
      <c r="N1239" s="27"/>
      <c r="O1239" s="27"/>
      <c r="P1239" s="44"/>
      <c r="Q1239" s="27"/>
      <c r="R1239" s="23"/>
    </row>
    <row r="1240" spans="1:18" ht="15">
      <c r="A1240" s="7">
        <v>262000</v>
      </c>
      <c r="B1240" s="7">
        <f t="shared" si="255"/>
        <v>-262</v>
      </c>
      <c r="C1240" s="6">
        <v>0.71813026700000004</v>
      </c>
      <c r="E1240" s="8"/>
      <c r="F1240" s="25"/>
      <c r="G1240" s="25"/>
      <c r="H1240" s="26"/>
      <c r="I1240" s="26"/>
      <c r="J1240" s="29"/>
      <c r="K1240" s="29"/>
      <c r="L1240" s="20"/>
      <c r="M1240" s="23"/>
      <c r="N1240" s="27"/>
      <c r="O1240" s="27"/>
      <c r="P1240" s="44"/>
      <c r="Q1240" s="27"/>
      <c r="R1240" s="23"/>
    </row>
    <row r="1241" spans="1:18" ht="15">
      <c r="A1241" s="7">
        <v>261000</v>
      </c>
      <c r="B1241" s="7">
        <f t="shared" si="255"/>
        <v>-261</v>
      </c>
      <c r="C1241" s="6">
        <v>0.65517730699999999</v>
      </c>
      <c r="E1241" s="8"/>
      <c r="F1241" s="25"/>
      <c r="G1241" s="25"/>
      <c r="H1241" s="26"/>
      <c r="I1241" s="26"/>
      <c r="J1241" s="29"/>
      <c r="K1241" s="29"/>
      <c r="L1241" s="20"/>
      <c r="M1241" s="23"/>
      <c r="N1241" s="27"/>
      <c r="O1241" s="27"/>
      <c r="P1241" s="44"/>
      <c r="Q1241" s="27"/>
      <c r="R1241" s="23"/>
    </row>
    <row r="1242" spans="1:18" ht="15">
      <c r="A1242" s="7">
        <v>260000</v>
      </c>
      <c r="B1242" s="7">
        <f t="shared" si="255"/>
        <v>-260</v>
      </c>
      <c r="C1242" s="6">
        <v>0.81633902700000005</v>
      </c>
      <c r="E1242" s="8"/>
      <c r="F1242" s="25"/>
      <c r="G1242" s="25"/>
      <c r="H1242" s="26"/>
      <c r="I1242" s="26"/>
      <c r="J1242" s="29"/>
      <c r="K1242" s="29"/>
      <c r="L1242" s="20"/>
      <c r="M1242" s="23"/>
      <c r="N1242" s="27"/>
      <c r="O1242" s="27"/>
      <c r="P1242" s="44"/>
      <c r="Q1242" s="27"/>
      <c r="R1242" s="23"/>
    </row>
    <row r="1243" spans="1:18" ht="15">
      <c r="A1243" s="7">
        <v>259000</v>
      </c>
      <c r="B1243" s="7">
        <f t="shared" si="255"/>
        <v>-259</v>
      </c>
      <c r="C1243" s="6">
        <v>1.0111673729999999</v>
      </c>
      <c r="E1243" s="8"/>
      <c r="F1243" s="25"/>
      <c r="G1243" s="25"/>
      <c r="H1243" s="26"/>
      <c r="I1243" s="26"/>
      <c r="J1243" s="29"/>
      <c r="K1243" s="29"/>
      <c r="L1243" s="20"/>
      <c r="M1243" s="23"/>
      <c r="N1243" s="27"/>
      <c r="O1243" s="27"/>
      <c r="P1243" s="44"/>
      <c r="Q1243" s="27"/>
      <c r="R1243" s="23"/>
    </row>
    <row r="1244" spans="1:18" ht="15">
      <c r="A1244" s="7">
        <v>258000</v>
      </c>
      <c r="B1244" s="7">
        <f t="shared" si="255"/>
        <v>-258</v>
      </c>
      <c r="C1244" s="6">
        <v>0.89966349300000004</v>
      </c>
      <c r="E1244" s="8"/>
      <c r="F1244" s="25"/>
      <c r="G1244" s="25"/>
      <c r="H1244" s="26"/>
      <c r="I1244" s="26"/>
      <c r="J1244" s="29"/>
      <c r="K1244" s="29"/>
      <c r="L1244" s="20"/>
      <c r="M1244" s="23"/>
      <c r="N1244" s="27"/>
      <c r="O1244" s="27"/>
      <c r="P1244" s="44"/>
      <c r="Q1244" s="27"/>
      <c r="R1244" s="23"/>
    </row>
    <row r="1245" spans="1:18" ht="15">
      <c r="A1245" s="7">
        <v>257000</v>
      </c>
      <c r="B1245" s="7">
        <f t="shared" si="255"/>
        <v>-257</v>
      </c>
      <c r="C1245" s="6">
        <v>0.66952557300000004</v>
      </c>
      <c r="E1245" s="8"/>
      <c r="F1245" s="25"/>
      <c r="G1245" s="25"/>
      <c r="H1245" s="26"/>
      <c r="I1245" s="26"/>
      <c r="J1245" s="29"/>
      <c r="K1245" s="29"/>
      <c r="L1245" s="20"/>
      <c r="M1245" s="23"/>
      <c r="N1245" s="27"/>
      <c r="O1245" s="27"/>
      <c r="P1245" s="44"/>
      <c r="Q1245" s="27"/>
      <c r="R1245" s="23"/>
    </row>
    <row r="1246" spans="1:18" ht="15">
      <c r="A1246" s="7">
        <v>256000</v>
      </c>
      <c r="B1246" s="7">
        <f t="shared" si="255"/>
        <v>-256</v>
      </c>
      <c r="C1246" s="6">
        <v>0.68191926700000005</v>
      </c>
      <c r="E1246" s="8"/>
      <c r="F1246" s="25"/>
      <c r="G1246" s="25"/>
      <c r="H1246" s="26"/>
      <c r="I1246" s="26"/>
      <c r="J1246" s="29"/>
      <c r="K1246" s="29"/>
      <c r="L1246" s="20"/>
      <c r="M1246" s="23"/>
      <c r="N1246" s="27"/>
      <c r="O1246" s="27"/>
      <c r="P1246" s="44"/>
      <c r="Q1246" s="27"/>
      <c r="R1246" s="23"/>
    </row>
    <row r="1247" spans="1:18" ht="15">
      <c r="A1247" s="7">
        <v>255000</v>
      </c>
      <c r="B1247" s="7">
        <f t="shared" si="255"/>
        <v>-255</v>
      </c>
      <c r="C1247" s="6">
        <v>0.76029444000000002</v>
      </c>
      <c r="E1247" s="8"/>
      <c r="F1247" s="25"/>
      <c r="G1247" s="25"/>
      <c r="H1247" s="26"/>
      <c r="I1247" s="26"/>
      <c r="J1247" s="29"/>
      <c r="K1247" s="29"/>
      <c r="L1247" s="20"/>
      <c r="M1247" s="23"/>
      <c r="N1247" s="27"/>
      <c r="O1247" s="27"/>
      <c r="P1247" s="44"/>
      <c r="Q1247" s="27"/>
      <c r="R1247" s="23"/>
    </row>
    <row r="1248" spans="1:18" ht="15">
      <c r="A1248" s="7">
        <v>254000</v>
      </c>
      <c r="B1248" s="7">
        <f t="shared" si="255"/>
        <v>-254</v>
      </c>
      <c r="C1248" s="6">
        <v>0.89672758699999999</v>
      </c>
      <c r="E1248" s="8"/>
      <c r="F1248" s="25"/>
      <c r="G1248" s="25"/>
      <c r="H1248" s="26"/>
      <c r="I1248" s="26"/>
      <c r="J1248" s="29"/>
      <c r="K1248" s="29"/>
      <c r="L1248" s="20"/>
      <c r="M1248" s="23"/>
      <c r="N1248" s="27"/>
      <c r="O1248" s="27"/>
      <c r="P1248" s="44"/>
      <c r="Q1248" s="27"/>
      <c r="R1248" s="23"/>
    </row>
    <row r="1249" spans="1:18" ht="15">
      <c r="A1249" s="7">
        <v>253000</v>
      </c>
      <c r="B1249" s="7">
        <f t="shared" si="255"/>
        <v>-253</v>
      </c>
      <c r="C1249" s="6">
        <v>1.14196444</v>
      </c>
      <c r="E1249" s="8"/>
      <c r="F1249" s="25"/>
      <c r="G1249" s="25"/>
      <c r="H1249" s="26"/>
      <c r="I1249" s="26"/>
      <c r="J1249" s="29"/>
      <c r="K1249" s="29"/>
      <c r="L1249" s="20"/>
      <c r="M1249" s="23"/>
      <c r="N1249" s="27"/>
      <c r="O1249" s="27"/>
      <c r="P1249" s="44"/>
      <c r="Q1249" s="27"/>
      <c r="R1249" s="23"/>
    </row>
    <row r="1250" spans="1:18" ht="15">
      <c r="A1250" s="7">
        <v>252000</v>
      </c>
      <c r="B1250" s="7">
        <f t="shared" si="255"/>
        <v>-252</v>
      </c>
      <c r="C1250" s="6">
        <v>1.423286933</v>
      </c>
      <c r="E1250" s="8"/>
      <c r="F1250" s="25"/>
      <c r="G1250" s="25"/>
      <c r="H1250" s="26"/>
      <c r="I1250" s="26"/>
      <c r="J1250" s="29"/>
      <c r="K1250" s="29"/>
      <c r="L1250" s="20"/>
      <c r="M1250" s="23"/>
      <c r="N1250" s="27"/>
      <c r="O1250" s="27"/>
      <c r="P1250" s="44"/>
      <c r="Q1250" s="27"/>
      <c r="R1250" s="23"/>
    </row>
    <row r="1251" spans="1:18" ht="15">
      <c r="A1251" s="7">
        <v>251000</v>
      </c>
      <c r="B1251" s="7">
        <f t="shared" si="255"/>
        <v>-251</v>
      </c>
      <c r="C1251" s="6">
        <v>1.9315948000000001</v>
      </c>
      <c r="E1251" s="8"/>
      <c r="F1251" s="25"/>
      <c r="G1251" s="25"/>
      <c r="H1251" s="26"/>
      <c r="I1251" s="26"/>
      <c r="J1251" s="29"/>
      <c r="K1251" s="29"/>
      <c r="L1251" s="20"/>
      <c r="M1251" s="23"/>
      <c r="N1251" s="27"/>
      <c r="O1251" s="27"/>
      <c r="P1251" s="44"/>
      <c r="Q1251" s="27"/>
      <c r="R1251" s="23"/>
    </row>
    <row r="1252" spans="1:18" ht="15">
      <c r="A1252" s="7">
        <v>250000</v>
      </c>
      <c r="B1252" s="7">
        <f t="shared" si="255"/>
        <v>-250</v>
      </c>
      <c r="C1252" s="6">
        <v>1.708027067</v>
      </c>
      <c r="E1252" s="8"/>
      <c r="F1252" s="25"/>
      <c r="G1252" s="25"/>
      <c r="H1252" s="26"/>
      <c r="I1252" s="26"/>
      <c r="J1252" s="29"/>
      <c r="K1252" s="29"/>
      <c r="L1252" s="20"/>
      <c r="M1252" s="23"/>
      <c r="N1252" s="27"/>
      <c r="O1252" s="27"/>
      <c r="P1252" s="44"/>
      <c r="Q1252" s="27"/>
      <c r="R1252" s="23"/>
    </row>
    <row r="1253" spans="1:18" ht="15">
      <c r="A1253" s="7">
        <v>249000</v>
      </c>
      <c r="B1253" s="7">
        <f t="shared" si="255"/>
        <v>-249</v>
      </c>
      <c r="C1253" s="6">
        <v>1.5252208</v>
      </c>
      <c r="E1253" s="8"/>
      <c r="F1253" s="25"/>
      <c r="G1253" s="25"/>
      <c r="H1253" s="26"/>
      <c r="I1253" s="26"/>
      <c r="J1253" s="29"/>
      <c r="K1253" s="29"/>
      <c r="L1253" s="20"/>
      <c r="M1253" s="23"/>
      <c r="N1253" s="27"/>
      <c r="O1253" s="27"/>
      <c r="P1253" s="44"/>
      <c r="Q1253" s="27"/>
      <c r="R1253" s="23"/>
    </row>
    <row r="1254" spans="1:18" ht="15">
      <c r="A1254" s="7">
        <v>248000</v>
      </c>
      <c r="B1254" s="7">
        <f t="shared" si="255"/>
        <v>-248</v>
      </c>
      <c r="C1254" s="6">
        <v>1.612718533</v>
      </c>
      <c r="E1254" s="8"/>
      <c r="F1254" s="25"/>
      <c r="G1254" s="25"/>
      <c r="H1254" s="26"/>
      <c r="I1254" s="26"/>
      <c r="J1254" s="29"/>
      <c r="K1254" s="29"/>
      <c r="L1254" s="20"/>
      <c r="M1254" s="23"/>
      <c r="N1254" s="27"/>
      <c r="O1254" s="27"/>
      <c r="P1254" s="44"/>
      <c r="Q1254" s="27"/>
      <c r="R1254" s="23"/>
    </row>
    <row r="1255" spans="1:18" ht="15">
      <c r="A1255" s="7">
        <v>247000</v>
      </c>
      <c r="B1255" s="7">
        <f t="shared" si="255"/>
        <v>-247</v>
      </c>
      <c r="C1255" s="6">
        <v>1.3211681470000001</v>
      </c>
      <c r="E1255" s="8"/>
      <c r="F1255" s="25"/>
      <c r="G1255" s="25"/>
      <c r="H1255" s="26"/>
      <c r="I1255" s="26"/>
      <c r="J1255" s="29"/>
      <c r="K1255" s="29"/>
      <c r="L1255" s="20"/>
      <c r="M1255" s="23"/>
      <c r="N1255" s="27"/>
      <c r="O1255" s="27"/>
      <c r="P1255" s="44"/>
      <c r="Q1255" s="27"/>
      <c r="R1255" s="23"/>
    </row>
    <row r="1256" spans="1:18" ht="15">
      <c r="A1256" s="7">
        <v>246000</v>
      </c>
      <c r="B1256" s="7">
        <f t="shared" si="255"/>
        <v>-246</v>
      </c>
      <c r="C1256" s="6">
        <v>1.1175947070000001</v>
      </c>
      <c r="E1256" s="8"/>
      <c r="F1256" s="25"/>
      <c r="G1256" s="25"/>
      <c r="H1256" s="26"/>
      <c r="I1256" s="26"/>
      <c r="J1256" s="29"/>
      <c r="K1256" s="29"/>
      <c r="L1256" s="20"/>
      <c r="M1256" s="23"/>
      <c r="N1256" s="27"/>
      <c r="O1256" s="27"/>
      <c r="P1256" s="44"/>
      <c r="Q1256" s="27"/>
      <c r="R1256" s="23"/>
    </row>
    <row r="1257" spans="1:18" ht="15">
      <c r="A1257" s="7">
        <v>245000</v>
      </c>
      <c r="B1257" s="7">
        <f t="shared" si="255"/>
        <v>-245</v>
      </c>
      <c r="C1257" s="6">
        <v>1.120907133</v>
      </c>
      <c r="E1257" s="8"/>
      <c r="F1257" s="25"/>
      <c r="G1257" s="25"/>
      <c r="H1257" s="26"/>
      <c r="I1257" s="26"/>
      <c r="J1257" s="29"/>
      <c r="K1257" s="29"/>
      <c r="L1257" s="20"/>
      <c r="M1257" s="23"/>
      <c r="N1257" s="27"/>
      <c r="O1257" s="27"/>
      <c r="P1257" s="44"/>
      <c r="Q1257" s="27"/>
      <c r="R1257" s="23"/>
    </row>
    <row r="1258" spans="1:18" ht="15">
      <c r="A1258" s="7">
        <v>244000</v>
      </c>
      <c r="B1258" s="7">
        <f t="shared" si="255"/>
        <v>-244</v>
      </c>
      <c r="C1258" s="6">
        <v>1.2788864</v>
      </c>
      <c r="E1258" s="8"/>
      <c r="F1258" s="25"/>
      <c r="G1258" s="25"/>
      <c r="H1258" s="26"/>
      <c r="I1258" s="26"/>
      <c r="J1258" s="29"/>
      <c r="K1258" s="29"/>
      <c r="L1258" s="20"/>
      <c r="M1258" s="23"/>
      <c r="N1258" s="27"/>
      <c r="O1258" s="27"/>
      <c r="P1258" s="44"/>
      <c r="Q1258" s="27"/>
      <c r="R1258" s="23"/>
    </row>
    <row r="1259" spans="1:18" ht="15">
      <c r="A1259" s="7">
        <v>243000</v>
      </c>
      <c r="B1259" s="7">
        <f t="shared" si="255"/>
        <v>-243</v>
      </c>
      <c r="C1259" s="6">
        <v>1.19012988</v>
      </c>
      <c r="E1259" s="8"/>
      <c r="F1259" s="25"/>
      <c r="G1259" s="25"/>
      <c r="H1259" s="26"/>
      <c r="I1259" s="26"/>
      <c r="J1259" s="29"/>
      <c r="K1259" s="29"/>
      <c r="L1259" s="20"/>
      <c r="M1259" s="23"/>
      <c r="N1259" s="27"/>
      <c r="O1259" s="27"/>
      <c r="P1259" s="44"/>
      <c r="Q1259" s="27"/>
      <c r="R1259" s="23"/>
    </row>
    <row r="1260" spans="1:18" ht="15">
      <c r="A1260" s="7">
        <v>242000</v>
      </c>
      <c r="B1260" s="7">
        <f t="shared" si="255"/>
        <v>-242</v>
      </c>
      <c r="C1260" s="6">
        <v>1.1510968800000001</v>
      </c>
      <c r="E1260" s="8"/>
      <c r="F1260" s="25"/>
      <c r="G1260" s="25"/>
      <c r="H1260" s="26"/>
      <c r="I1260" s="26"/>
      <c r="J1260" s="29"/>
      <c r="K1260" s="29"/>
      <c r="L1260" s="20"/>
      <c r="M1260" s="23"/>
      <c r="N1260" s="27"/>
      <c r="O1260" s="27"/>
      <c r="P1260" s="44"/>
      <c r="Q1260" s="27"/>
      <c r="R1260" s="23"/>
    </row>
    <row r="1261" spans="1:18" ht="15">
      <c r="A1261" s="7">
        <v>241000</v>
      </c>
      <c r="B1261" s="7">
        <f t="shared" si="255"/>
        <v>-241</v>
      </c>
      <c r="C1261" s="6">
        <v>0.70441136000000004</v>
      </c>
      <c r="E1261" s="8"/>
      <c r="F1261" s="25"/>
      <c r="G1261" s="25"/>
      <c r="H1261" s="26"/>
      <c r="I1261" s="26"/>
      <c r="J1261" s="29"/>
      <c r="K1261" s="29"/>
      <c r="L1261" s="20"/>
      <c r="M1261" s="23"/>
      <c r="N1261" s="27"/>
      <c r="O1261" s="27"/>
      <c r="P1261" s="44"/>
      <c r="Q1261" s="27"/>
      <c r="R1261" s="23"/>
    </row>
    <row r="1262" spans="1:18" ht="15">
      <c r="A1262" s="7">
        <v>240000</v>
      </c>
      <c r="B1262" s="7">
        <f t="shared" si="255"/>
        <v>-240</v>
      </c>
      <c r="C1262" s="6">
        <v>0.65345582700000004</v>
      </c>
      <c r="E1262" s="8"/>
      <c r="F1262" s="25"/>
      <c r="G1262" s="25"/>
      <c r="H1262" s="26"/>
      <c r="I1262" s="26"/>
      <c r="J1262" s="29"/>
      <c r="K1262" s="29"/>
      <c r="L1262" s="20"/>
      <c r="M1262" s="23"/>
      <c r="N1262" s="27"/>
      <c r="O1262" s="27"/>
      <c r="P1262" s="44"/>
      <c r="Q1262" s="27"/>
      <c r="R1262" s="23"/>
    </row>
    <row r="1263" spans="1:18" ht="15">
      <c r="A1263" s="7">
        <v>239000</v>
      </c>
      <c r="B1263" s="7">
        <f t="shared" si="255"/>
        <v>-239</v>
      </c>
      <c r="C1263" s="6">
        <v>0.54306323999999995</v>
      </c>
      <c r="E1263" s="8"/>
      <c r="F1263" s="25"/>
      <c r="G1263" s="25"/>
      <c r="H1263" s="26"/>
      <c r="I1263" s="26"/>
      <c r="J1263" s="29"/>
      <c r="K1263" s="29"/>
      <c r="L1263" s="20"/>
      <c r="M1263" s="23"/>
      <c r="N1263" s="27"/>
      <c r="O1263" s="27"/>
      <c r="P1263" s="44"/>
      <c r="Q1263" s="27"/>
      <c r="R1263" s="23"/>
    </row>
    <row r="1264" spans="1:18" ht="15">
      <c r="A1264" s="7">
        <v>238000</v>
      </c>
      <c r="B1264" s="7">
        <f t="shared" si="255"/>
        <v>-238</v>
      </c>
      <c r="C1264" s="6">
        <v>0.57183809299999999</v>
      </c>
      <c r="E1264" s="8"/>
      <c r="F1264" s="25"/>
      <c r="G1264" s="25"/>
      <c r="H1264" s="26"/>
      <c r="I1264" s="26"/>
      <c r="J1264" s="29"/>
      <c r="K1264" s="29"/>
      <c r="L1264" s="20"/>
      <c r="M1264" s="23"/>
      <c r="N1264" s="27"/>
      <c r="O1264" s="27"/>
      <c r="P1264" s="44"/>
      <c r="Q1264" s="27"/>
      <c r="R1264" s="23"/>
    </row>
    <row r="1265" spans="1:18" ht="15">
      <c r="A1265" s="7">
        <v>237000</v>
      </c>
      <c r="B1265" s="7">
        <f t="shared" si="255"/>
        <v>-237</v>
      </c>
      <c r="C1265" s="6">
        <v>0.82025553299999998</v>
      </c>
      <c r="E1265" s="8"/>
      <c r="F1265" s="25"/>
      <c r="G1265" s="25"/>
      <c r="H1265" s="26"/>
      <c r="I1265" s="26"/>
      <c r="J1265" s="29"/>
      <c r="K1265" s="29"/>
      <c r="L1265" s="20"/>
      <c r="M1265" s="23"/>
      <c r="N1265" s="27"/>
      <c r="O1265" s="27"/>
      <c r="P1265" s="44"/>
      <c r="Q1265" s="27"/>
      <c r="R1265" s="23"/>
    </row>
    <row r="1266" spans="1:18" ht="15">
      <c r="A1266" s="7">
        <v>236000</v>
      </c>
      <c r="B1266" s="7">
        <f t="shared" si="255"/>
        <v>-236</v>
      </c>
      <c r="C1266" s="6">
        <v>1.070164707</v>
      </c>
      <c r="E1266" s="8"/>
      <c r="F1266" s="25"/>
      <c r="G1266" s="25"/>
      <c r="H1266" s="26"/>
      <c r="I1266" s="26"/>
      <c r="J1266" s="29"/>
      <c r="K1266" s="29"/>
      <c r="L1266" s="20"/>
      <c r="M1266" s="23"/>
      <c r="N1266" s="27"/>
      <c r="O1266" s="27"/>
      <c r="P1266" s="44"/>
      <c r="Q1266" s="27"/>
      <c r="R1266" s="23"/>
    </row>
    <row r="1267" spans="1:18" ht="15">
      <c r="A1267" s="7">
        <v>235000</v>
      </c>
      <c r="B1267" s="7">
        <f t="shared" si="255"/>
        <v>-235</v>
      </c>
      <c r="C1267" s="6">
        <v>1.064480587</v>
      </c>
      <c r="E1267" s="8"/>
      <c r="F1267" s="25"/>
      <c r="G1267" s="25"/>
      <c r="H1267" s="26"/>
      <c r="I1267" s="26"/>
      <c r="J1267" s="29"/>
      <c r="K1267" s="29"/>
      <c r="L1267" s="20"/>
      <c r="M1267" s="23"/>
      <c r="N1267" s="27"/>
      <c r="O1267" s="27"/>
      <c r="P1267" s="44"/>
      <c r="Q1267" s="27"/>
      <c r="R1267" s="23"/>
    </row>
    <row r="1268" spans="1:18" ht="15">
      <c r="A1268" s="7">
        <v>234000</v>
      </c>
      <c r="B1268" s="7">
        <f t="shared" si="255"/>
        <v>-234</v>
      </c>
      <c r="C1268" s="6">
        <v>1.23068204</v>
      </c>
      <c r="E1268" s="8"/>
      <c r="F1268" s="25"/>
      <c r="G1268" s="25"/>
      <c r="H1268" s="26"/>
      <c r="I1268" s="26"/>
      <c r="J1268" s="29"/>
      <c r="K1268" s="29"/>
      <c r="L1268" s="20"/>
      <c r="M1268" s="23"/>
      <c r="N1268" s="27"/>
      <c r="O1268" s="27"/>
      <c r="P1268" s="44"/>
      <c r="Q1268" s="27"/>
      <c r="R1268" s="23"/>
    </row>
    <row r="1269" spans="1:18" ht="15">
      <c r="A1269" s="7">
        <v>233000</v>
      </c>
      <c r="B1269" s="7">
        <f t="shared" si="255"/>
        <v>-233</v>
      </c>
      <c r="C1269" s="6">
        <v>1.4194385329999999</v>
      </c>
      <c r="E1269" s="8"/>
      <c r="F1269" s="25"/>
      <c r="G1269" s="25"/>
      <c r="H1269" s="26"/>
      <c r="I1269" s="26"/>
      <c r="J1269" s="29"/>
      <c r="K1269" s="29"/>
      <c r="L1269" s="20"/>
      <c r="M1269" s="23"/>
      <c r="N1269" s="27"/>
      <c r="O1269" s="27"/>
      <c r="P1269" s="44"/>
      <c r="Q1269" s="27"/>
      <c r="R1269" s="23"/>
    </row>
    <row r="1270" spans="1:18" ht="15">
      <c r="A1270" s="7">
        <v>232000</v>
      </c>
      <c r="B1270" s="7">
        <f t="shared" si="255"/>
        <v>-232</v>
      </c>
      <c r="C1270" s="6">
        <v>1.611152133</v>
      </c>
      <c r="E1270" s="8"/>
      <c r="F1270" s="25"/>
      <c r="G1270" s="25"/>
      <c r="H1270" s="26"/>
      <c r="I1270" s="26"/>
      <c r="J1270" s="29"/>
      <c r="K1270" s="29"/>
      <c r="L1270" s="20"/>
      <c r="M1270" s="23"/>
      <c r="N1270" s="27"/>
      <c r="O1270" s="27"/>
      <c r="P1270" s="44"/>
      <c r="Q1270" s="27"/>
      <c r="R1270" s="23"/>
    </row>
    <row r="1271" spans="1:18" ht="15">
      <c r="A1271" s="7">
        <v>231000</v>
      </c>
      <c r="B1271" s="7">
        <f t="shared" si="255"/>
        <v>-231</v>
      </c>
      <c r="C1271" s="6">
        <v>1.7480154670000001</v>
      </c>
      <c r="E1271" s="8"/>
      <c r="F1271" s="25"/>
      <c r="G1271" s="25"/>
      <c r="H1271" s="26"/>
      <c r="I1271" s="26"/>
      <c r="J1271" s="29"/>
      <c r="K1271" s="29"/>
      <c r="L1271" s="20"/>
      <c r="M1271" s="23"/>
      <c r="N1271" s="27"/>
      <c r="O1271" s="27"/>
      <c r="P1271" s="44"/>
      <c r="Q1271" s="27"/>
      <c r="R1271" s="23"/>
    </row>
    <row r="1272" spans="1:18" ht="15">
      <c r="A1272" s="7">
        <v>230000</v>
      </c>
      <c r="B1272" s="7">
        <f t="shared" si="255"/>
        <v>-230</v>
      </c>
      <c r="C1272" s="6">
        <v>1.319975573</v>
      </c>
      <c r="E1272" s="8"/>
      <c r="F1272" s="25"/>
      <c r="G1272" s="25"/>
      <c r="H1272" s="26"/>
      <c r="I1272" s="26"/>
      <c r="J1272" s="29"/>
      <c r="K1272" s="29"/>
      <c r="L1272" s="20"/>
      <c r="M1272" s="23"/>
      <c r="N1272" s="27"/>
      <c r="O1272" s="27"/>
      <c r="P1272" s="44"/>
      <c r="Q1272" s="27"/>
      <c r="R1272" s="23"/>
    </row>
    <row r="1273" spans="1:18" ht="15">
      <c r="A1273" s="7">
        <v>229000</v>
      </c>
      <c r="B1273" s="7">
        <f t="shared" si="255"/>
        <v>-229</v>
      </c>
      <c r="C1273" s="6">
        <v>1.329640213</v>
      </c>
      <c r="E1273" s="8"/>
      <c r="F1273" s="25"/>
      <c r="G1273" s="25"/>
      <c r="H1273" s="26"/>
      <c r="I1273" s="26"/>
      <c r="J1273" s="29"/>
      <c r="K1273" s="29"/>
      <c r="L1273" s="20"/>
      <c r="M1273" s="23"/>
      <c r="N1273" s="27"/>
      <c r="O1273" s="27"/>
      <c r="P1273" s="44"/>
      <c r="Q1273" s="27"/>
      <c r="R1273" s="23"/>
    </row>
    <row r="1274" spans="1:18" ht="15">
      <c r="A1274" s="7">
        <v>228000</v>
      </c>
      <c r="B1274" s="7">
        <f t="shared" si="255"/>
        <v>-228</v>
      </c>
      <c r="C1274" s="6">
        <v>1.5744610670000001</v>
      </c>
      <c r="E1274" s="8"/>
      <c r="F1274" s="25"/>
      <c r="G1274" s="25"/>
      <c r="H1274" s="26"/>
      <c r="I1274" s="26"/>
      <c r="J1274" s="29"/>
      <c r="K1274" s="29"/>
      <c r="L1274" s="20"/>
      <c r="M1274" s="23"/>
      <c r="N1274" s="27"/>
      <c r="O1274" s="27"/>
      <c r="P1274" s="44"/>
      <c r="Q1274" s="27"/>
      <c r="R1274" s="23"/>
    </row>
    <row r="1275" spans="1:18" ht="15">
      <c r="A1275" s="7">
        <v>227000</v>
      </c>
      <c r="B1275" s="7">
        <f t="shared" si="255"/>
        <v>-227</v>
      </c>
      <c r="C1275" s="6">
        <v>1.6625144000000001</v>
      </c>
      <c r="E1275" s="8"/>
      <c r="F1275" s="25"/>
      <c r="G1275" s="25"/>
      <c r="H1275" s="26"/>
      <c r="I1275" s="26"/>
      <c r="J1275" s="29"/>
      <c r="K1275" s="29"/>
      <c r="L1275" s="20"/>
      <c r="M1275" s="23"/>
      <c r="N1275" s="27"/>
      <c r="O1275" s="27"/>
      <c r="P1275" s="44"/>
      <c r="Q1275" s="27"/>
      <c r="R1275" s="23"/>
    </row>
    <row r="1276" spans="1:18" ht="15">
      <c r="A1276" s="7">
        <v>226000</v>
      </c>
      <c r="B1276" s="7">
        <f t="shared" si="255"/>
        <v>-226</v>
      </c>
      <c r="C1276" s="6">
        <v>1.5121846670000001</v>
      </c>
      <c r="E1276" s="8"/>
      <c r="F1276" s="25"/>
      <c r="G1276" s="25"/>
      <c r="H1276" s="26"/>
      <c r="I1276" s="26"/>
      <c r="J1276" s="29"/>
      <c r="K1276" s="29"/>
      <c r="L1276" s="20"/>
      <c r="M1276" s="23"/>
      <c r="N1276" s="27"/>
      <c r="O1276" s="27"/>
      <c r="P1276" s="44"/>
      <c r="Q1276" s="27"/>
      <c r="R1276" s="23"/>
    </row>
    <row r="1277" spans="1:18" ht="15">
      <c r="A1277" s="7">
        <v>225000</v>
      </c>
      <c r="B1277" s="7">
        <f t="shared" si="255"/>
        <v>-225</v>
      </c>
      <c r="C1277" s="6">
        <v>1.5044634670000001</v>
      </c>
      <c r="E1277" s="8"/>
      <c r="F1277" s="25"/>
      <c r="G1277" s="25"/>
      <c r="H1277" s="26"/>
      <c r="I1277" s="26"/>
      <c r="J1277" s="29"/>
      <c r="K1277" s="29"/>
      <c r="L1277" s="20"/>
      <c r="M1277" s="23"/>
      <c r="N1277" s="27"/>
      <c r="O1277" s="27"/>
      <c r="P1277" s="44"/>
      <c r="Q1277" s="27"/>
      <c r="R1277" s="23"/>
    </row>
    <row r="1278" spans="1:18" ht="15">
      <c r="A1278" s="7">
        <v>224000</v>
      </c>
      <c r="B1278" s="7">
        <f t="shared" si="255"/>
        <v>-224</v>
      </c>
      <c r="C1278" s="6">
        <v>1.273358427</v>
      </c>
      <c r="E1278" s="8"/>
      <c r="F1278" s="25"/>
      <c r="G1278" s="25"/>
      <c r="H1278" s="26"/>
      <c r="I1278" s="26"/>
      <c r="J1278" s="29"/>
      <c r="K1278" s="29"/>
      <c r="L1278" s="20"/>
      <c r="M1278" s="23"/>
      <c r="N1278" s="27"/>
      <c r="O1278" s="27"/>
      <c r="P1278" s="44"/>
      <c r="Q1278" s="27"/>
      <c r="R1278" s="23"/>
    </row>
    <row r="1279" spans="1:18" ht="15">
      <c r="A1279" s="7">
        <v>223000</v>
      </c>
      <c r="B1279" s="7">
        <f t="shared" si="255"/>
        <v>-223</v>
      </c>
      <c r="C1279" s="6">
        <v>1.0450165069999999</v>
      </c>
      <c r="E1279" s="8"/>
      <c r="F1279" s="25"/>
      <c r="G1279" s="25"/>
      <c r="H1279" s="26"/>
      <c r="I1279" s="26"/>
      <c r="J1279" s="29"/>
      <c r="K1279" s="29"/>
      <c r="L1279" s="20"/>
      <c r="M1279" s="23"/>
      <c r="N1279" s="27"/>
      <c r="O1279" s="27"/>
      <c r="P1279" s="44"/>
      <c r="Q1279" s="27"/>
      <c r="R1279" s="23"/>
    </row>
    <row r="1280" spans="1:18" ht="15">
      <c r="A1280" s="7">
        <v>222000</v>
      </c>
      <c r="B1280" s="7">
        <f t="shared" si="255"/>
        <v>-222</v>
      </c>
      <c r="C1280" s="6">
        <v>0.66774270700000005</v>
      </c>
      <c r="E1280" s="8"/>
      <c r="F1280" s="25"/>
      <c r="G1280" s="25"/>
      <c r="H1280" s="26"/>
      <c r="I1280" s="26"/>
      <c r="J1280" s="29"/>
      <c r="K1280" s="29"/>
      <c r="L1280" s="20"/>
      <c r="M1280" s="23"/>
      <c r="N1280" s="27"/>
      <c r="O1280" s="27"/>
      <c r="P1280" s="44"/>
      <c r="Q1280" s="27"/>
      <c r="R1280" s="23"/>
    </row>
    <row r="1281" spans="1:18" ht="15">
      <c r="A1281" s="7">
        <v>221000</v>
      </c>
      <c r="B1281" s="7">
        <f t="shared" si="255"/>
        <v>-221</v>
      </c>
      <c r="C1281" s="6">
        <v>0.65874997300000004</v>
      </c>
      <c r="E1281" s="8"/>
      <c r="F1281" s="25"/>
      <c r="G1281" s="25"/>
      <c r="H1281" s="26"/>
      <c r="I1281" s="26"/>
      <c r="J1281" s="29"/>
      <c r="K1281" s="29"/>
      <c r="L1281" s="20"/>
      <c r="M1281" s="23"/>
      <c r="N1281" s="27"/>
      <c r="O1281" s="27"/>
      <c r="P1281" s="44"/>
      <c r="Q1281" s="27"/>
      <c r="R1281" s="23"/>
    </row>
    <row r="1282" spans="1:18" ht="15">
      <c r="A1282" s="7">
        <v>220000</v>
      </c>
      <c r="B1282" s="7">
        <f t="shared" si="255"/>
        <v>-220</v>
      </c>
      <c r="C1282" s="6">
        <v>0.591331893</v>
      </c>
      <c r="E1282" s="8"/>
      <c r="F1282" s="25"/>
      <c r="G1282" s="25"/>
      <c r="H1282" s="26"/>
      <c r="I1282" s="26"/>
      <c r="J1282" s="29"/>
      <c r="K1282" s="29"/>
      <c r="L1282" s="20"/>
      <c r="M1282" s="23"/>
      <c r="N1282" s="27"/>
      <c r="O1282" s="27"/>
      <c r="P1282" s="44"/>
      <c r="Q1282" s="27"/>
      <c r="R1282" s="23"/>
    </row>
    <row r="1283" spans="1:18" ht="15">
      <c r="A1283" s="7">
        <v>219000</v>
      </c>
      <c r="B1283" s="7">
        <f t="shared" ref="B1283:B1346" si="256">-A1283/1000</f>
        <v>-219</v>
      </c>
      <c r="C1283" s="6">
        <v>0.706273547</v>
      </c>
      <c r="E1283" s="8"/>
      <c r="F1283" s="25"/>
      <c r="G1283" s="25"/>
      <c r="H1283" s="26"/>
      <c r="I1283" s="26"/>
      <c r="J1283" s="29"/>
      <c r="K1283" s="29"/>
      <c r="L1283" s="20"/>
      <c r="M1283" s="23"/>
      <c r="N1283" s="27"/>
      <c r="O1283" s="27"/>
      <c r="P1283" s="44"/>
      <c r="Q1283" s="27"/>
      <c r="R1283" s="23"/>
    </row>
    <row r="1284" spans="1:18" ht="15">
      <c r="A1284" s="7">
        <v>218000</v>
      </c>
      <c r="B1284" s="7">
        <f t="shared" si="256"/>
        <v>-218</v>
      </c>
      <c r="C1284" s="6">
        <v>0.78865056</v>
      </c>
      <c r="E1284" s="8"/>
      <c r="F1284" s="25"/>
      <c r="G1284" s="25"/>
      <c r="H1284" s="26"/>
      <c r="I1284" s="26"/>
      <c r="J1284" s="29"/>
      <c r="K1284" s="29"/>
      <c r="L1284" s="20"/>
      <c r="M1284" s="23"/>
      <c r="N1284" s="27"/>
      <c r="O1284" s="27"/>
      <c r="P1284" s="44"/>
      <c r="Q1284" s="27"/>
      <c r="R1284" s="23"/>
    </row>
    <row r="1285" spans="1:18" ht="15">
      <c r="A1285" s="7">
        <v>217000</v>
      </c>
      <c r="B1285" s="7">
        <f t="shared" si="256"/>
        <v>-217</v>
      </c>
      <c r="C1285" s="6">
        <v>0.784861213</v>
      </c>
      <c r="E1285" s="8"/>
      <c r="F1285" s="25"/>
      <c r="G1285" s="25"/>
      <c r="H1285" s="26"/>
      <c r="I1285" s="26"/>
      <c r="J1285" s="29"/>
      <c r="K1285" s="29"/>
      <c r="L1285" s="20"/>
      <c r="M1285" s="23"/>
      <c r="N1285" s="27"/>
      <c r="O1285" s="27"/>
      <c r="P1285" s="44"/>
      <c r="Q1285" s="27"/>
      <c r="R1285" s="23"/>
    </row>
    <row r="1286" spans="1:18" ht="15">
      <c r="A1286" s="7">
        <v>216000</v>
      </c>
      <c r="B1286" s="7">
        <f t="shared" si="256"/>
        <v>-216</v>
      </c>
      <c r="C1286" s="6">
        <v>0.62310929299999995</v>
      </c>
      <c r="E1286" s="8"/>
      <c r="F1286" s="25"/>
      <c r="G1286" s="25"/>
      <c r="H1286" s="26"/>
      <c r="I1286" s="26"/>
      <c r="J1286" s="29"/>
      <c r="K1286" s="29"/>
      <c r="L1286" s="20"/>
      <c r="M1286" s="23"/>
      <c r="N1286" s="27"/>
      <c r="O1286" s="27"/>
      <c r="P1286" s="44"/>
      <c r="Q1286" s="27"/>
      <c r="R1286" s="23"/>
    </row>
    <row r="1287" spans="1:18" ht="15">
      <c r="A1287" s="7">
        <v>215000</v>
      </c>
      <c r="B1287" s="7">
        <f t="shared" si="256"/>
        <v>-215</v>
      </c>
      <c r="C1287" s="6">
        <v>0.76312798699999995</v>
      </c>
      <c r="E1287" s="8"/>
      <c r="F1287" s="25"/>
      <c r="G1287" s="25"/>
      <c r="H1287" s="26"/>
      <c r="I1287" s="26"/>
      <c r="J1287" s="29"/>
      <c r="K1287" s="29"/>
      <c r="L1287" s="20"/>
      <c r="M1287" s="23"/>
      <c r="N1287" s="27"/>
      <c r="O1287" s="27"/>
      <c r="P1287" s="44"/>
      <c r="Q1287" s="27"/>
      <c r="R1287" s="23"/>
    </row>
    <row r="1288" spans="1:18" ht="15">
      <c r="A1288" s="7">
        <v>214000</v>
      </c>
      <c r="B1288" s="7">
        <f t="shared" si="256"/>
        <v>-214</v>
      </c>
      <c r="C1288" s="6">
        <v>0.85025311999999997</v>
      </c>
      <c r="E1288" s="8"/>
      <c r="F1288" s="25"/>
      <c r="G1288" s="25"/>
      <c r="H1288" s="26"/>
      <c r="I1288" s="26"/>
      <c r="J1288" s="29"/>
      <c r="K1288" s="29"/>
      <c r="L1288" s="20"/>
      <c r="M1288" s="23"/>
      <c r="N1288" s="27"/>
      <c r="O1288" s="27"/>
      <c r="P1288" s="44"/>
      <c r="Q1288" s="27"/>
      <c r="R1288" s="23"/>
    </row>
    <row r="1289" spans="1:18" ht="15">
      <c r="A1289" s="7">
        <v>213000</v>
      </c>
      <c r="B1289" s="7">
        <f t="shared" si="256"/>
        <v>-213</v>
      </c>
      <c r="C1289" s="6">
        <v>0.59521488</v>
      </c>
      <c r="E1289" s="8"/>
      <c r="F1289" s="25"/>
      <c r="G1289" s="25"/>
      <c r="H1289" s="26"/>
      <c r="I1289" s="26"/>
      <c r="J1289" s="29"/>
      <c r="K1289" s="29"/>
      <c r="L1289" s="20"/>
      <c r="M1289" s="23"/>
      <c r="N1289" s="27"/>
      <c r="O1289" s="27"/>
      <c r="P1289" s="44"/>
      <c r="Q1289" s="27"/>
      <c r="R1289" s="23"/>
    </row>
    <row r="1290" spans="1:18" ht="15">
      <c r="A1290" s="7">
        <v>212000</v>
      </c>
      <c r="B1290" s="7">
        <f t="shared" si="256"/>
        <v>-212</v>
      </c>
      <c r="C1290" s="6">
        <v>0.63633886699999997</v>
      </c>
      <c r="E1290" s="8"/>
      <c r="F1290" s="25"/>
      <c r="G1290" s="25"/>
      <c r="H1290" s="26"/>
      <c r="I1290" s="26"/>
      <c r="J1290" s="29"/>
      <c r="K1290" s="29"/>
      <c r="L1290" s="20"/>
      <c r="M1290" s="23"/>
      <c r="N1290" s="27"/>
      <c r="O1290" s="27"/>
      <c r="P1290" s="44"/>
      <c r="Q1290" s="27"/>
      <c r="R1290" s="23"/>
    </row>
    <row r="1291" spans="1:18" ht="15">
      <c r="A1291" s="7">
        <v>211000</v>
      </c>
      <c r="B1291" s="7">
        <f t="shared" si="256"/>
        <v>-211</v>
      </c>
      <c r="C1291" s="6">
        <v>0.59656083999999998</v>
      </c>
      <c r="E1291" s="8"/>
      <c r="F1291" s="25"/>
      <c r="G1291" s="25"/>
      <c r="H1291" s="26"/>
      <c r="I1291" s="26"/>
      <c r="J1291" s="29"/>
      <c r="K1291" s="29"/>
      <c r="L1291" s="20"/>
      <c r="M1291" s="23"/>
      <c r="N1291" s="27"/>
      <c r="O1291" s="27"/>
      <c r="P1291" s="44"/>
      <c r="Q1291" s="27"/>
      <c r="R1291" s="23"/>
    </row>
    <row r="1292" spans="1:18" ht="15">
      <c r="A1292" s="7">
        <v>210000</v>
      </c>
      <c r="B1292" s="7">
        <f t="shared" si="256"/>
        <v>-210</v>
      </c>
      <c r="C1292" s="6">
        <v>0.62417031999999995</v>
      </c>
      <c r="E1292" s="8"/>
      <c r="F1292" s="25"/>
      <c r="G1292" s="25"/>
      <c r="H1292" s="26"/>
      <c r="I1292" s="26"/>
      <c r="J1292" s="29"/>
      <c r="K1292" s="29"/>
      <c r="L1292" s="20"/>
      <c r="M1292" s="23"/>
      <c r="N1292" s="27"/>
      <c r="O1292" s="27"/>
      <c r="P1292" s="44"/>
      <c r="Q1292" s="27"/>
      <c r="R1292" s="23"/>
    </row>
    <row r="1293" spans="1:18" ht="15">
      <c r="A1293" s="7">
        <v>209000</v>
      </c>
      <c r="B1293" s="7">
        <f t="shared" si="256"/>
        <v>-209</v>
      </c>
      <c r="C1293" s="6">
        <v>0.77561353300000002</v>
      </c>
      <c r="E1293" s="8"/>
      <c r="F1293" s="25"/>
      <c r="G1293" s="25"/>
      <c r="H1293" s="26"/>
      <c r="I1293" s="26"/>
      <c r="J1293" s="29"/>
      <c r="K1293" s="29"/>
      <c r="L1293" s="20"/>
      <c r="M1293" s="23"/>
      <c r="N1293" s="27"/>
      <c r="O1293" s="27"/>
      <c r="P1293" s="44"/>
      <c r="Q1293" s="27"/>
      <c r="R1293" s="23"/>
    </row>
    <row r="1294" spans="1:18" ht="15">
      <c r="A1294" s="7">
        <v>208000</v>
      </c>
      <c r="B1294" s="7">
        <f t="shared" si="256"/>
        <v>-208</v>
      </c>
      <c r="C1294" s="6">
        <v>0.65124081300000003</v>
      </c>
      <c r="E1294" s="8"/>
      <c r="F1294" s="25"/>
      <c r="G1294" s="25"/>
      <c r="H1294" s="26"/>
      <c r="I1294" s="26"/>
      <c r="J1294" s="29"/>
      <c r="K1294" s="29"/>
      <c r="L1294" s="20"/>
      <c r="M1294" s="23"/>
      <c r="N1294" s="27"/>
      <c r="O1294" s="27"/>
      <c r="P1294" s="44"/>
      <c r="Q1294" s="27"/>
      <c r="R1294" s="23"/>
    </row>
    <row r="1295" spans="1:18" ht="15">
      <c r="A1295" s="7">
        <v>207000</v>
      </c>
      <c r="B1295" s="7">
        <f t="shared" si="256"/>
        <v>-207</v>
      </c>
      <c r="C1295" s="6">
        <v>0.86272269300000004</v>
      </c>
      <c r="E1295" s="8"/>
      <c r="F1295" s="25"/>
      <c r="G1295" s="25"/>
      <c r="H1295" s="26"/>
      <c r="I1295" s="26"/>
      <c r="J1295" s="29"/>
      <c r="K1295" s="29"/>
      <c r="L1295" s="20"/>
      <c r="M1295" s="23"/>
      <c r="N1295" s="27"/>
      <c r="O1295" s="27"/>
      <c r="P1295" s="44"/>
      <c r="Q1295" s="27"/>
      <c r="R1295" s="23"/>
    </row>
    <row r="1296" spans="1:18" ht="15">
      <c r="A1296" s="7">
        <v>206000</v>
      </c>
      <c r="B1296" s="7">
        <f t="shared" si="256"/>
        <v>-206</v>
      </c>
      <c r="C1296" s="6">
        <v>0.99915681300000003</v>
      </c>
      <c r="E1296" s="8"/>
      <c r="F1296" s="25"/>
      <c r="G1296" s="25"/>
      <c r="H1296" s="26"/>
      <c r="I1296" s="26"/>
      <c r="J1296" s="29"/>
      <c r="K1296" s="29"/>
      <c r="L1296" s="20"/>
      <c r="M1296" s="23"/>
      <c r="N1296" s="27"/>
      <c r="O1296" s="27"/>
      <c r="P1296" s="44"/>
      <c r="Q1296" s="27"/>
      <c r="R1296" s="23"/>
    </row>
    <row r="1297" spans="1:18" ht="15">
      <c r="A1297" s="7">
        <v>205000</v>
      </c>
      <c r="B1297" s="7">
        <f t="shared" si="256"/>
        <v>-205</v>
      </c>
      <c r="C1297" s="6">
        <v>1.2323775729999999</v>
      </c>
      <c r="E1297" s="8"/>
      <c r="F1297" s="25"/>
      <c r="G1297" s="25"/>
      <c r="H1297" s="26"/>
      <c r="I1297" s="26"/>
      <c r="J1297" s="29"/>
      <c r="K1297" s="29"/>
      <c r="L1297" s="20"/>
      <c r="M1297" s="23"/>
      <c r="N1297" s="27"/>
      <c r="O1297" s="27"/>
      <c r="P1297" s="44"/>
      <c r="Q1297" s="27"/>
      <c r="R1297" s="23"/>
    </row>
    <row r="1298" spans="1:18" ht="15">
      <c r="A1298" s="7">
        <v>204000</v>
      </c>
      <c r="B1298" s="7">
        <f t="shared" si="256"/>
        <v>-204</v>
      </c>
      <c r="C1298" s="6">
        <v>1.0515222129999999</v>
      </c>
      <c r="E1298" s="8"/>
      <c r="F1298" s="25"/>
      <c r="G1298" s="25"/>
      <c r="H1298" s="26"/>
      <c r="I1298" s="26"/>
      <c r="J1298" s="29"/>
      <c r="K1298" s="29"/>
      <c r="L1298" s="20"/>
      <c r="M1298" s="23"/>
      <c r="N1298" s="27"/>
      <c r="O1298" s="27"/>
      <c r="P1298" s="44"/>
      <c r="Q1298" s="27"/>
      <c r="R1298" s="23"/>
    </row>
    <row r="1299" spans="1:18" ht="15">
      <c r="A1299" s="7">
        <v>203000</v>
      </c>
      <c r="B1299" s="7">
        <f t="shared" si="256"/>
        <v>-203</v>
      </c>
      <c r="C1299" s="6">
        <v>1.11458696</v>
      </c>
      <c r="E1299" s="8"/>
      <c r="F1299" s="25"/>
      <c r="G1299" s="25"/>
      <c r="H1299" s="26"/>
      <c r="I1299" s="26"/>
      <c r="J1299" s="29"/>
      <c r="K1299" s="29"/>
      <c r="L1299" s="20"/>
      <c r="M1299" s="23"/>
      <c r="N1299" s="27"/>
      <c r="O1299" s="27"/>
      <c r="P1299" s="44"/>
      <c r="Q1299" s="27"/>
      <c r="R1299" s="23"/>
    </row>
    <row r="1300" spans="1:18" ht="15">
      <c r="A1300" s="7">
        <v>202000</v>
      </c>
      <c r="B1300" s="7">
        <f t="shared" si="256"/>
        <v>-202</v>
      </c>
      <c r="C1300" s="6">
        <v>1.033331507</v>
      </c>
      <c r="E1300" s="8"/>
      <c r="F1300" s="25"/>
      <c r="G1300" s="25"/>
      <c r="H1300" s="26"/>
      <c r="I1300" s="26"/>
      <c r="J1300" s="29"/>
      <c r="K1300" s="29"/>
      <c r="L1300" s="20"/>
      <c r="M1300" s="23"/>
      <c r="N1300" s="27"/>
      <c r="O1300" s="27"/>
      <c r="P1300" s="44"/>
      <c r="Q1300" s="27"/>
      <c r="R1300" s="23"/>
    </row>
    <row r="1301" spans="1:18" ht="15">
      <c r="A1301" s="7">
        <v>201000</v>
      </c>
      <c r="B1301" s="7">
        <f t="shared" si="256"/>
        <v>-201</v>
      </c>
      <c r="C1301" s="6">
        <v>0.95753886700000002</v>
      </c>
      <c r="E1301" s="8"/>
      <c r="F1301" s="25"/>
      <c r="G1301" s="25"/>
      <c r="H1301" s="26"/>
      <c r="I1301" s="26"/>
      <c r="J1301" s="29"/>
      <c r="K1301" s="29"/>
      <c r="L1301" s="20"/>
      <c r="M1301" s="23"/>
      <c r="N1301" s="27"/>
      <c r="O1301" s="27"/>
      <c r="P1301" s="44"/>
      <c r="Q1301" s="27"/>
      <c r="R1301" s="23"/>
    </row>
    <row r="1302" spans="1:18" ht="15">
      <c r="A1302" s="7">
        <v>200000</v>
      </c>
      <c r="B1302" s="7">
        <f t="shared" si="256"/>
        <v>-200</v>
      </c>
      <c r="C1302" s="6">
        <v>0.67962546700000004</v>
      </c>
      <c r="E1302" s="8"/>
      <c r="F1302" s="25"/>
      <c r="G1302" s="25"/>
      <c r="H1302" s="26"/>
      <c r="I1302" s="26"/>
      <c r="J1302" s="29"/>
      <c r="K1302" s="29"/>
      <c r="L1302" s="20"/>
      <c r="M1302" s="23"/>
      <c r="N1302" s="27"/>
      <c r="O1302" s="27"/>
      <c r="P1302" s="44"/>
      <c r="Q1302" s="27"/>
      <c r="R1302" s="23"/>
    </row>
    <row r="1303" spans="1:18" ht="15">
      <c r="A1303" s="7">
        <v>199000</v>
      </c>
      <c r="B1303" s="7">
        <f t="shared" si="256"/>
        <v>-199</v>
      </c>
      <c r="C1303" s="6">
        <v>0.66886506700000004</v>
      </c>
      <c r="E1303" s="8"/>
      <c r="F1303" s="25"/>
      <c r="G1303" s="25"/>
      <c r="H1303" s="26"/>
      <c r="I1303" s="26"/>
      <c r="J1303" s="29"/>
      <c r="K1303" s="29"/>
      <c r="L1303" s="20"/>
      <c r="M1303" s="23"/>
      <c r="N1303" s="27"/>
      <c r="O1303" s="27"/>
      <c r="P1303" s="44"/>
      <c r="Q1303" s="27"/>
      <c r="R1303" s="23"/>
    </row>
    <row r="1304" spans="1:18" ht="15">
      <c r="A1304" s="7">
        <v>198000</v>
      </c>
      <c r="B1304" s="7">
        <f t="shared" si="256"/>
        <v>-198</v>
      </c>
      <c r="C1304" s="6">
        <v>0.37355823999999999</v>
      </c>
      <c r="E1304" s="8"/>
      <c r="F1304" s="25"/>
      <c r="G1304" s="25"/>
      <c r="H1304" s="26"/>
      <c r="I1304" s="26"/>
      <c r="J1304" s="29"/>
      <c r="K1304" s="29"/>
      <c r="L1304" s="20"/>
      <c r="M1304" s="23"/>
      <c r="N1304" s="27"/>
      <c r="O1304" s="27"/>
      <c r="P1304" s="44"/>
      <c r="Q1304" s="27"/>
      <c r="R1304" s="23"/>
    </row>
    <row r="1305" spans="1:18" ht="15">
      <c r="A1305" s="7">
        <v>197000</v>
      </c>
      <c r="B1305" s="7">
        <f t="shared" si="256"/>
        <v>-197</v>
      </c>
      <c r="C1305" s="6">
        <v>0.39957418700000003</v>
      </c>
      <c r="E1305" s="8"/>
      <c r="F1305" s="25"/>
      <c r="G1305" s="25"/>
      <c r="H1305" s="26"/>
      <c r="I1305" s="26"/>
      <c r="J1305" s="29"/>
      <c r="K1305" s="29"/>
      <c r="L1305" s="20"/>
      <c r="M1305" s="23"/>
      <c r="N1305" s="27"/>
      <c r="O1305" s="27"/>
      <c r="P1305" s="44"/>
      <c r="Q1305" s="27"/>
      <c r="R1305" s="23"/>
    </row>
    <row r="1306" spans="1:18" ht="15">
      <c r="A1306" s="7">
        <v>196000</v>
      </c>
      <c r="B1306" s="7">
        <f t="shared" si="256"/>
        <v>-196</v>
      </c>
      <c r="C1306" s="6">
        <v>0.33588078700000001</v>
      </c>
      <c r="E1306" s="8"/>
      <c r="F1306" s="25"/>
      <c r="G1306" s="25"/>
      <c r="H1306" s="26"/>
      <c r="I1306" s="26"/>
      <c r="J1306" s="29"/>
      <c r="K1306" s="29"/>
      <c r="L1306" s="20"/>
      <c r="M1306" s="23"/>
      <c r="N1306" s="27"/>
      <c r="O1306" s="27"/>
      <c r="P1306" s="44"/>
      <c r="Q1306" s="27"/>
      <c r="R1306" s="23"/>
    </row>
    <row r="1307" spans="1:18" ht="15">
      <c r="A1307" s="7">
        <v>195000</v>
      </c>
      <c r="B1307" s="7">
        <f t="shared" si="256"/>
        <v>-195</v>
      </c>
      <c r="C1307" s="6">
        <v>0.31752929299999999</v>
      </c>
      <c r="E1307" s="8"/>
      <c r="F1307" s="25"/>
      <c r="G1307" s="25"/>
      <c r="H1307" s="26"/>
      <c r="I1307" s="26"/>
      <c r="J1307" s="29"/>
      <c r="K1307" s="29"/>
      <c r="L1307" s="20"/>
      <c r="M1307" s="23"/>
      <c r="N1307" s="27"/>
      <c r="O1307" s="27"/>
      <c r="P1307" s="44"/>
      <c r="Q1307" s="27"/>
      <c r="R1307" s="23"/>
    </row>
    <row r="1308" spans="1:18" ht="15">
      <c r="A1308" s="7">
        <v>194000</v>
      </c>
      <c r="B1308" s="7">
        <f t="shared" si="256"/>
        <v>-194</v>
      </c>
      <c r="C1308" s="6">
        <v>0.31209658699999998</v>
      </c>
      <c r="E1308" s="8"/>
      <c r="F1308" s="25"/>
      <c r="G1308" s="25"/>
      <c r="H1308" s="26"/>
      <c r="I1308" s="26"/>
      <c r="J1308" s="29"/>
      <c r="K1308" s="29"/>
      <c r="L1308" s="20"/>
      <c r="M1308" s="23"/>
      <c r="N1308" s="27"/>
      <c r="O1308" s="27"/>
      <c r="P1308" s="44"/>
      <c r="Q1308" s="27"/>
      <c r="R1308" s="23"/>
    </row>
    <row r="1309" spans="1:18" ht="15">
      <c r="A1309" s="7">
        <v>193000</v>
      </c>
      <c r="B1309" s="7">
        <f t="shared" si="256"/>
        <v>-193</v>
      </c>
      <c r="C1309" s="6">
        <v>0.35433578700000001</v>
      </c>
      <c r="E1309" s="8"/>
      <c r="F1309" s="25"/>
      <c r="G1309" s="25"/>
      <c r="H1309" s="26"/>
      <c r="I1309" s="26"/>
      <c r="J1309" s="29"/>
      <c r="K1309" s="29"/>
      <c r="L1309" s="20"/>
      <c r="M1309" s="23"/>
      <c r="N1309" s="27"/>
      <c r="O1309" s="27"/>
      <c r="P1309" s="44"/>
      <c r="Q1309" s="27"/>
      <c r="R1309" s="23"/>
    </row>
    <row r="1310" spans="1:18" ht="15">
      <c r="A1310" s="7">
        <v>192000</v>
      </c>
      <c r="B1310" s="7">
        <f t="shared" si="256"/>
        <v>-192</v>
      </c>
      <c r="C1310" s="6">
        <v>0.56660166700000003</v>
      </c>
      <c r="E1310" s="8"/>
      <c r="F1310" s="25"/>
      <c r="G1310" s="25"/>
      <c r="H1310" s="26"/>
      <c r="I1310" s="26"/>
      <c r="J1310" s="29"/>
      <c r="K1310" s="29"/>
      <c r="L1310" s="20"/>
      <c r="M1310" s="23"/>
      <c r="N1310" s="27"/>
      <c r="O1310" s="27"/>
      <c r="P1310" s="44"/>
      <c r="Q1310" s="27"/>
      <c r="R1310" s="23"/>
    </row>
    <row r="1311" spans="1:18" ht="15">
      <c r="A1311" s="7">
        <v>191000</v>
      </c>
      <c r="B1311" s="7">
        <f t="shared" si="256"/>
        <v>-191</v>
      </c>
      <c r="C1311" s="6">
        <v>0.44044449299999999</v>
      </c>
      <c r="E1311" s="8"/>
      <c r="F1311" s="25"/>
      <c r="G1311" s="25"/>
      <c r="H1311" s="26"/>
      <c r="I1311" s="26"/>
      <c r="J1311" s="29"/>
      <c r="K1311" s="29"/>
      <c r="L1311" s="20"/>
      <c r="M1311" s="23"/>
      <c r="N1311" s="27"/>
      <c r="O1311" s="27"/>
      <c r="P1311" s="44"/>
      <c r="Q1311" s="27"/>
      <c r="R1311" s="23"/>
    </row>
    <row r="1312" spans="1:18" ht="15">
      <c r="A1312" s="7">
        <v>190000</v>
      </c>
      <c r="B1312" s="7">
        <f t="shared" si="256"/>
        <v>-190</v>
      </c>
      <c r="C1312" s="6">
        <v>0.445256653</v>
      </c>
      <c r="E1312" s="8"/>
      <c r="F1312" s="25"/>
      <c r="G1312" s="25"/>
      <c r="H1312" s="26"/>
      <c r="I1312" s="26"/>
      <c r="J1312" s="29"/>
      <c r="K1312" s="29"/>
      <c r="L1312" s="20"/>
      <c r="M1312" s="23"/>
      <c r="N1312" s="27"/>
      <c r="O1312" s="27"/>
      <c r="P1312" s="44"/>
      <c r="Q1312" s="27"/>
      <c r="R1312" s="23"/>
    </row>
    <row r="1313" spans="1:18" ht="15">
      <c r="A1313" s="7">
        <v>189000</v>
      </c>
      <c r="B1313" s="7">
        <f t="shared" si="256"/>
        <v>-189</v>
      </c>
      <c r="C1313" s="6">
        <v>0.54033229299999996</v>
      </c>
      <c r="E1313" s="8"/>
      <c r="F1313" s="25"/>
      <c r="G1313" s="25"/>
      <c r="H1313" s="26"/>
      <c r="I1313" s="26"/>
      <c r="J1313" s="29"/>
      <c r="K1313" s="29"/>
      <c r="L1313" s="20"/>
      <c r="M1313" s="23"/>
      <c r="N1313" s="27"/>
      <c r="O1313" s="27"/>
      <c r="P1313" s="44"/>
      <c r="Q1313" s="27"/>
      <c r="R1313" s="23"/>
    </row>
    <row r="1314" spans="1:18" ht="15">
      <c r="A1314" s="7">
        <v>188000</v>
      </c>
      <c r="B1314" s="7">
        <f t="shared" si="256"/>
        <v>-188</v>
      </c>
      <c r="C1314" s="6">
        <v>0.56363724000000004</v>
      </c>
      <c r="E1314" s="8"/>
      <c r="F1314" s="25"/>
      <c r="G1314" s="25"/>
      <c r="H1314" s="26"/>
      <c r="I1314" s="26"/>
    </row>
    <row r="1315" spans="1:18" ht="15">
      <c r="A1315" s="7">
        <v>187000</v>
      </c>
      <c r="B1315" s="7">
        <f t="shared" si="256"/>
        <v>-187</v>
      </c>
      <c r="C1315" s="6">
        <v>0.65847738700000003</v>
      </c>
      <c r="E1315" s="8"/>
      <c r="F1315" s="25"/>
      <c r="G1315" s="25"/>
      <c r="H1315" s="26"/>
      <c r="I1315" s="26"/>
    </row>
    <row r="1316" spans="1:18" ht="15">
      <c r="A1316" s="7">
        <v>186000</v>
      </c>
      <c r="B1316" s="7">
        <f t="shared" si="256"/>
        <v>-186</v>
      </c>
      <c r="C1316" s="6">
        <v>0.69578097299999997</v>
      </c>
      <c r="E1316" s="8"/>
      <c r="F1316" s="25"/>
      <c r="G1316" s="25"/>
      <c r="H1316" s="26"/>
      <c r="I1316" s="26"/>
    </row>
    <row r="1317" spans="1:18" ht="15">
      <c r="A1317" s="7">
        <v>185000</v>
      </c>
      <c r="B1317" s="7">
        <f t="shared" si="256"/>
        <v>-185</v>
      </c>
      <c r="C1317" s="6">
        <v>0.63791140000000002</v>
      </c>
      <c r="E1317" s="8"/>
      <c r="F1317" s="25"/>
      <c r="G1317" s="25"/>
      <c r="H1317" s="26"/>
      <c r="I1317" s="26"/>
    </row>
    <row r="1318" spans="1:18" ht="15">
      <c r="A1318" s="7">
        <v>184000</v>
      </c>
      <c r="B1318" s="7">
        <f t="shared" si="256"/>
        <v>-184</v>
      </c>
      <c r="C1318" s="6">
        <v>0.64629618700000002</v>
      </c>
      <c r="E1318" s="8"/>
      <c r="F1318" s="25"/>
      <c r="G1318" s="25"/>
      <c r="H1318" s="26"/>
      <c r="I1318" s="26"/>
    </row>
    <row r="1319" spans="1:18" ht="15">
      <c r="A1319" s="7">
        <v>183000</v>
      </c>
      <c r="B1319" s="7">
        <f t="shared" si="256"/>
        <v>-183</v>
      </c>
      <c r="C1319" s="6">
        <v>0.64117380000000002</v>
      </c>
      <c r="E1319" s="8"/>
      <c r="F1319" s="25"/>
      <c r="G1319" s="25"/>
      <c r="H1319" s="26"/>
      <c r="I1319" s="26"/>
    </row>
    <row r="1320" spans="1:18" ht="15">
      <c r="A1320" s="7">
        <v>182000</v>
      </c>
      <c r="B1320" s="7">
        <f t="shared" si="256"/>
        <v>-182</v>
      </c>
      <c r="C1320" s="6">
        <v>0.79262722699999999</v>
      </c>
      <c r="E1320" s="8"/>
      <c r="F1320" s="25"/>
      <c r="G1320" s="25"/>
      <c r="H1320" s="26"/>
      <c r="I1320" s="26"/>
    </row>
    <row r="1321" spans="1:18" ht="15">
      <c r="A1321" s="7">
        <v>181000</v>
      </c>
      <c r="B1321" s="7">
        <f t="shared" si="256"/>
        <v>-181</v>
      </c>
      <c r="C1321" s="6">
        <v>0.89050706700000004</v>
      </c>
      <c r="E1321" s="8"/>
      <c r="F1321" s="25"/>
      <c r="G1321" s="25"/>
      <c r="H1321" s="26"/>
      <c r="I1321" s="26"/>
    </row>
    <row r="1322" spans="1:18" ht="15">
      <c r="A1322" s="7">
        <v>180000</v>
      </c>
      <c r="B1322" s="7">
        <f t="shared" si="256"/>
        <v>-180</v>
      </c>
      <c r="C1322" s="6">
        <v>0.85994252000000004</v>
      </c>
      <c r="E1322" s="8"/>
      <c r="F1322" s="25"/>
      <c r="G1322" s="25"/>
      <c r="H1322" s="26"/>
      <c r="I1322" s="26"/>
    </row>
    <row r="1323" spans="1:18" ht="15">
      <c r="A1323" s="7">
        <v>179000</v>
      </c>
      <c r="B1323" s="7">
        <f t="shared" si="256"/>
        <v>-179</v>
      </c>
      <c r="C1323" s="6">
        <v>0.87332047999999995</v>
      </c>
      <c r="E1323" s="8"/>
      <c r="F1323" s="25"/>
      <c r="G1323" s="25"/>
      <c r="H1323" s="26"/>
      <c r="I1323" s="26"/>
    </row>
    <row r="1324" spans="1:18" ht="15">
      <c r="A1324" s="7">
        <v>178000</v>
      </c>
      <c r="B1324" s="7">
        <f t="shared" si="256"/>
        <v>-178</v>
      </c>
      <c r="C1324" s="6">
        <v>0.94912076000000001</v>
      </c>
      <c r="E1324" s="8"/>
      <c r="F1324" s="25"/>
      <c r="G1324" s="25"/>
      <c r="H1324" s="26"/>
      <c r="I1324" s="26"/>
    </row>
    <row r="1325" spans="1:18" ht="15">
      <c r="A1325" s="7">
        <v>177000</v>
      </c>
      <c r="B1325" s="7">
        <f t="shared" si="256"/>
        <v>-177</v>
      </c>
      <c r="C1325" s="6">
        <v>1.015097387</v>
      </c>
      <c r="E1325" s="8"/>
      <c r="F1325" s="25"/>
      <c r="G1325" s="25"/>
      <c r="H1325" s="26"/>
      <c r="I1325" s="26"/>
    </row>
    <row r="1326" spans="1:18" ht="15">
      <c r="A1326" s="7">
        <v>176000</v>
      </c>
      <c r="B1326" s="7">
        <f t="shared" si="256"/>
        <v>-176</v>
      </c>
      <c r="C1326" s="6">
        <v>1.108279107</v>
      </c>
      <c r="E1326" s="8"/>
      <c r="F1326" s="25"/>
      <c r="G1326" s="25"/>
      <c r="H1326" s="26"/>
      <c r="I1326" s="26"/>
    </row>
    <row r="1327" spans="1:18" ht="15">
      <c r="A1327" s="7">
        <v>175000</v>
      </c>
      <c r="B1327" s="7">
        <f t="shared" si="256"/>
        <v>-175</v>
      </c>
      <c r="C1327" s="6">
        <v>1.167636747</v>
      </c>
      <c r="E1327" s="8"/>
      <c r="F1327" s="25"/>
      <c r="G1327" s="25"/>
      <c r="H1327" s="26"/>
      <c r="I1327" s="26"/>
    </row>
    <row r="1328" spans="1:18" ht="15">
      <c r="A1328" s="7">
        <v>174000</v>
      </c>
      <c r="B1328" s="7">
        <f t="shared" si="256"/>
        <v>-174</v>
      </c>
      <c r="C1328" s="6">
        <v>1.16313804</v>
      </c>
      <c r="E1328" s="8"/>
      <c r="F1328" s="25"/>
      <c r="G1328" s="25"/>
      <c r="H1328" s="26"/>
      <c r="I1328" s="26"/>
    </row>
    <row r="1329" spans="1:9" ht="15">
      <c r="A1329" s="7">
        <v>173000</v>
      </c>
      <c r="B1329" s="7">
        <f t="shared" si="256"/>
        <v>-173</v>
      </c>
      <c r="C1329" s="6">
        <v>1.0039310269999999</v>
      </c>
      <c r="E1329" s="8"/>
      <c r="F1329" s="25"/>
      <c r="G1329" s="25"/>
      <c r="H1329" s="26"/>
      <c r="I1329" s="26"/>
    </row>
    <row r="1330" spans="1:9" ht="15">
      <c r="A1330" s="7">
        <v>172000</v>
      </c>
      <c r="B1330" s="7">
        <f t="shared" si="256"/>
        <v>-172</v>
      </c>
      <c r="C1330" s="6">
        <v>1.0089446399999999</v>
      </c>
      <c r="E1330" s="8"/>
      <c r="F1330" s="25"/>
      <c r="G1330" s="25"/>
      <c r="H1330" s="26"/>
      <c r="I1330" s="26"/>
    </row>
    <row r="1331" spans="1:9" ht="15">
      <c r="A1331" s="7">
        <v>171000</v>
      </c>
      <c r="B1331" s="7">
        <f t="shared" si="256"/>
        <v>-171</v>
      </c>
      <c r="C1331" s="6">
        <v>1.09928008</v>
      </c>
      <c r="E1331" s="8"/>
      <c r="F1331" s="25"/>
      <c r="G1331" s="25"/>
      <c r="H1331" s="26"/>
      <c r="I1331" s="26"/>
    </row>
    <row r="1332" spans="1:9" ht="15">
      <c r="A1332" s="7">
        <v>170000</v>
      </c>
      <c r="B1332" s="7">
        <f t="shared" si="256"/>
        <v>-170</v>
      </c>
      <c r="C1332" s="6">
        <v>1.294851027</v>
      </c>
      <c r="E1332" s="8"/>
      <c r="F1332" s="25"/>
      <c r="G1332" s="25"/>
      <c r="H1332" s="26"/>
      <c r="I1332" s="26"/>
    </row>
    <row r="1333" spans="1:9" ht="15">
      <c r="A1333" s="7">
        <v>169000</v>
      </c>
      <c r="B1333" s="7">
        <f t="shared" si="256"/>
        <v>-169</v>
      </c>
      <c r="C1333" s="6">
        <v>1.356557467</v>
      </c>
      <c r="E1333" s="8"/>
      <c r="F1333" s="25"/>
      <c r="G1333" s="25"/>
      <c r="H1333" s="26"/>
      <c r="I1333" s="26"/>
    </row>
    <row r="1334" spans="1:9" ht="15">
      <c r="A1334" s="7">
        <v>168000</v>
      </c>
      <c r="B1334" s="7">
        <f t="shared" si="256"/>
        <v>-168</v>
      </c>
      <c r="C1334" s="6">
        <v>1.5447485329999999</v>
      </c>
      <c r="E1334" s="8"/>
      <c r="F1334" s="25"/>
      <c r="G1334" s="25"/>
      <c r="H1334" s="26"/>
      <c r="I1334" s="26"/>
    </row>
    <row r="1335" spans="1:9" ht="15">
      <c r="A1335" s="7">
        <v>167000</v>
      </c>
      <c r="B1335" s="7">
        <f t="shared" si="256"/>
        <v>-167</v>
      </c>
      <c r="C1335" s="6">
        <v>1.449634133</v>
      </c>
      <c r="E1335" s="8"/>
      <c r="F1335" s="25"/>
      <c r="G1335" s="25"/>
      <c r="H1335" s="26"/>
      <c r="I1335" s="26"/>
    </row>
    <row r="1336" spans="1:9" ht="15">
      <c r="A1336" s="7">
        <v>166000</v>
      </c>
      <c r="B1336" s="7">
        <f t="shared" si="256"/>
        <v>-166</v>
      </c>
      <c r="C1336" s="6">
        <v>1.1784996400000001</v>
      </c>
      <c r="E1336" s="8"/>
      <c r="F1336" s="25"/>
      <c r="G1336" s="25"/>
      <c r="H1336" s="26"/>
      <c r="I1336" s="26"/>
    </row>
    <row r="1337" spans="1:9" ht="15">
      <c r="A1337" s="7">
        <v>165000</v>
      </c>
      <c r="B1337" s="7">
        <f t="shared" si="256"/>
        <v>-165</v>
      </c>
      <c r="C1337" s="6">
        <v>1.319051253</v>
      </c>
      <c r="E1337" s="8"/>
      <c r="F1337" s="25"/>
      <c r="G1337" s="25"/>
      <c r="H1337" s="26"/>
      <c r="I1337" s="26"/>
    </row>
    <row r="1338" spans="1:9" ht="15">
      <c r="A1338" s="7">
        <v>164000</v>
      </c>
      <c r="B1338" s="7">
        <f t="shared" si="256"/>
        <v>-164</v>
      </c>
      <c r="C1338" s="6">
        <v>1.491742667</v>
      </c>
      <c r="E1338" s="8"/>
      <c r="F1338" s="25"/>
      <c r="G1338" s="25"/>
      <c r="H1338" s="26"/>
      <c r="I1338" s="26"/>
    </row>
    <row r="1339" spans="1:9" ht="15">
      <c r="A1339" s="7">
        <v>163000</v>
      </c>
      <c r="B1339" s="7">
        <f t="shared" si="256"/>
        <v>-163</v>
      </c>
      <c r="C1339" s="6">
        <v>1.7110366669999999</v>
      </c>
      <c r="E1339" s="8"/>
      <c r="F1339" s="25"/>
      <c r="G1339" s="25"/>
      <c r="H1339" s="26"/>
      <c r="I1339" s="26"/>
    </row>
    <row r="1340" spans="1:9" ht="15">
      <c r="A1340" s="7">
        <v>162000</v>
      </c>
      <c r="B1340" s="7">
        <f t="shared" si="256"/>
        <v>-162</v>
      </c>
      <c r="C1340" s="6">
        <v>1.5893987999999999</v>
      </c>
      <c r="E1340" s="8"/>
      <c r="F1340" s="25"/>
      <c r="G1340" s="25"/>
      <c r="H1340" s="26"/>
      <c r="I1340" s="26"/>
    </row>
    <row r="1341" spans="1:9" ht="15">
      <c r="A1341" s="7">
        <v>161000</v>
      </c>
      <c r="B1341" s="7">
        <f t="shared" si="256"/>
        <v>-161</v>
      </c>
      <c r="C1341" s="6">
        <v>1.5452036</v>
      </c>
      <c r="E1341" s="8"/>
      <c r="F1341" s="25"/>
      <c r="G1341" s="25"/>
      <c r="H1341" s="26"/>
      <c r="I1341" s="26"/>
    </row>
    <row r="1342" spans="1:9" ht="15">
      <c r="A1342" s="7">
        <v>160000</v>
      </c>
      <c r="B1342" s="7">
        <f t="shared" si="256"/>
        <v>-160</v>
      </c>
      <c r="C1342" s="6">
        <v>1.4431301329999999</v>
      </c>
      <c r="E1342" s="8"/>
      <c r="F1342" s="25"/>
      <c r="G1342" s="25"/>
      <c r="H1342" s="26"/>
      <c r="I1342" s="26"/>
    </row>
    <row r="1343" spans="1:9" ht="15">
      <c r="A1343" s="7">
        <v>159000</v>
      </c>
      <c r="B1343" s="7">
        <f t="shared" si="256"/>
        <v>-159</v>
      </c>
      <c r="C1343" s="6">
        <v>1.3506115999999999</v>
      </c>
      <c r="E1343" s="8"/>
      <c r="F1343" s="25"/>
      <c r="G1343" s="25"/>
      <c r="H1343" s="26"/>
      <c r="I1343" s="26"/>
    </row>
    <row r="1344" spans="1:9" ht="15">
      <c r="A1344" s="7">
        <v>158000</v>
      </c>
      <c r="B1344" s="7">
        <f t="shared" si="256"/>
        <v>-158</v>
      </c>
      <c r="C1344" s="6">
        <v>1.2345438399999999</v>
      </c>
      <c r="E1344" s="8"/>
      <c r="F1344" s="25"/>
      <c r="G1344" s="25"/>
      <c r="H1344" s="26"/>
      <c r="I1344" s="26"/>
    </row>
    <row r="1345" spans="1:9" ht="15">
      <c r="A1345" s="7">
        <v>157000</v>
      </c>
      <c r="B1345" s="7">
        <f t="shared" si="256"/>
        <v>-157</v>
      </c>
      <c r="C1345" s="6">
        <v>1.1118560669999999</v>
      </c>
      <c r="E1345" s="8"/>
      <c r="F1345" s="25"/>
      <c r="G1345" s="25"/>
      <c r="H1345" s="26"/>
      <c r="I1345" s="26"/>
    </row>
    <row r="1346" spans="1:9" ht="15">
      <c r="A1346" s="7">
        <v>156000</v>
      </c>
      <c r="B1346" s="7">
        <f t="shared" si="256"/>
        <v>-156</v>
      </c>
      <c r="C1346" s="6">
        <v>1.356866267</v>
      </c>
      <c r="E1346" s="8"/>
      <c r="F1346" s="25"/>
      <c r="G1346" s="25"/>
      <c r="H1346" s="26"/>
      <c r="I1346" s="26"/>
    </row>
    <row r="1347" spans="1:9" ht="15">
      <c r="A1347" s="7">
        <v>155000</v>
      </c>
      <c r="B1347" s="7">
        <f t="shared" ref="B1347:B1410" si="257">-A1347/1000</f>
        <v>-155</v>
      </c>
      <c r="C1347" s="6">
        <v>1.3233760000000001</v>
      </c>
      <c r="E1347" s="8"/>
      <c r="F1347" s="25"/>
      <c r="G1347" s="25"/>
      <c r="H1347" s="26"/>
      <c r="I1347" s="26"/>
    </row>
    <row r="1348" spans="1:9" ht="15">
      <c r="A1348" s="7">
        <v>154000</v>
      </c>
      <c r="B1348" s="7">
        <f t="shared" si="257"/>
        <v>-154</v>
      </c>
      <c r="C1348" s="6">
        <v>1.3782968</v>
      </c>
      <c r="E1348" s="8"/>
      <c r="F1348" s="25"/>
      <c r="G1348" s="25"/>
      <c r="H1348" s="26"/>
      <c r="I1348" s="26"/>
    </row>
    <row r="1349" spans="1:9" ht="15">
      <c r="A1349" s="7">
        <v>153000</v>
      </c>
      <c r="B1349" s="7">
        <f t="shared" si="257"/>
        <v>-153</v>
      </c>
      <c r="C1349" s="6">
        <v>1.3376794670000001</v>
      </c>
      <c r="E1349" s="8"/>
      <c r="F1349" s="25"/>
      <c r="G1349" s="25"/>
      <c r="H1349" s="26"/>
      <c r="I1349" s="26"/>
    </row>
    <row r="1350" spans="1:9" ht="15">
      <c r="A1350" s="7">
        <v>152000</v>
      </c>
      <c r="B1350" s="7">
        <f t="shared" si="257"/>
        <v>-152</v>
      </c>
      <c r="C1350" s="6">
        <v>1.230092067</v>
      </c>
      <c r="E1350" s="8"/>
      <c r="F1350" s="25"/>
      <c r="G1350" s="25"/>
      <c r="H1350" s="26"/>
      <c r="I1350" s="26"/>
    </row>
    <row r="1351" spans="1:9" ht="15">
      <c r="A1351" s="7">
        <v>151000</v>
      </c>
      <c r="B1351" s="7">
        <f t="shared" si="257"/>
        <v>-151</v>
      </c>
      <c r="C1351" s="6">
        <v>1.272632813</v>
      </c>
      <c r="E1351" s="8"/>
      <c r="F1351" s="25"/>
      <c r="G1351" s="25"/>
      <c r="H1351" s="26"/>
      <c r="I1351" s="26"/>
    </row>
    <row r="1352" spans="1:9" ht="15">
      <c r="A1352" s="7">
        <v>150000</v>
      </c>
      <c r="B1352" s="7">
        <f t="shared" si="257"/>
        <v>-150</v>
      </c>
      <c r="C1352" s="6">
        <v>1.1263676</v>
      </c>
      <c r="E1352" s="8"/>
      <c r="F1352" s="25"/>
      <c r="G1352" s="25"/>
      <c r="H1352" s="26"/>
      <c r="I1352" s="26"/>
    </row>
    <row r="1353" spans="1:9" ht="15">
      <c r="A1353" s="7">
        <v>149000</v>
      </c>
      <c r="B1353" s="7">
        <f t="shared" si="257"/>
        <v>-149</v>
      </c>
      <c r="C1353" s="6">
        <v>1.020612187</v>
      </c>
      <c r="E1353" s="8"/>
      <c r="F1353" s="25"/>
      <c r="G1353" s="25"/>
      <c r="H1353" s="26"/>
      <c r="I1353" s="26"/>
    </row>
    <row r="1354" spans="1:9" ht="15">
      <c r="A1354" s="7">
        <v>148000</v>
      </c>
      <c r="B1354" s="7">
        <f t="shared" si="257"/>
        <v>-148</v>
      </c>
      <c r="C1354" s="6">
        <v>1.0832685070000001</v>
      </c>
      <c r="E1354" s="8"/>
      <c r="F1354" s="25"/>
      <c r="G1354" s="25"/>
      <c r="H1354" s="26"/>
      <c r="I1354" s="26"/>
    </row>
    <row r="1355" spans="1:9" ht="15">
      <c r="A1355" s="7">
        <v>147000</v>
      </c>
      <c r="B1355" s="7">
        <f t="shared" si="257"/>
        <v>-147</v>
      </c>
      <c r="C1355" s="6">
        <v>1.137602387</v>
      </c>
      <c r="E1355" s="8"/>
      <c r="F1355" s="25"/>
      <c r="G1355" s="25"/>
      <c r="H1355" s="26"/>
      <c r="I1355" s="26"/>
    </row>
    <row r="1356" spans="1:9" ht="15">
      <c r="A1356" s="7">
        <v>146000</v>
      </c>
      <c r="B1356" s="7">
        <f t="shared" si="257"/>
        <v>-146</v>
      </c>
      <c r="C1356" s="6">
        <v>1.2824654529999999</v>
      </c>
      <c r="E1356" s="8"/>
      <c r="F1356" s="25"/>
      <c r="G1356" s="25"/>
      <c r="H1356" s="26"/>
      <c r="I1356" s="26"/>
    </row>
    <row r="1357" spans="1:9" ht="15">
      <c r="A1357" s="7">
        <v>145000</v>
      </c>
      <c r="B1357" s="7">
        <f t="shared" si="257"/>
        <v>-145</v>
      </c>
      <c r="C1357" s="6">
        <v>1.2880433069999999</v>
      </c>
      <c r="E1357" s="8"/>
      <c r="F1357" s="25"/>
      <c r="G1357" s="25"/>
      <c r="H1357" s="26"/>
      <c r="I1357" s="26"/>
    </row>
    <row r="1358" spans="1:9" ht="15">
      <c r="A1358" s="7">
        <v>144000</v>
      </c>
      <c r="B1358" s="7">
        <f t="shared" si="257"/>
        <v>-144</v>
      </c>
      <c r="C1358" s="6">
        <v>1.1932349200000001</v>
      </c>
      <c r="E1358" s="8"/>
      <c r="F1358" s="25"/>
      <c r="G1358" s="25"/>
      <c r="H1358" s="26"/>
      <c r="I1358" s="26"/>
    </row>
    <row r="1359" spans="1:9" ht="15">
      <c r="A1359" s="7">
        <v>143000</v>
      </c>
      <c r="B1359" s="7">
        <f t="shared" si="257"/>
        <v>-143</v>
      </c>
      <c r="C1359" s="6">
        <v>1.13849332</v>
      </c>
      <c r="E1359" s="8"/>
      <c r="F1359" s="25"/>
      <c r="G1359" s="25"/>
      <c r="H1359" s="26"/>
      <c r="I1359" s="26"/>
    </row>
    <row r="1360" spans="1:9" ht="15">
      <c r="A1360" s="7">
        <v>142000</v>
      </c>
      <c r="B1360" s="7">
        <f t="shared" si="257"/>
        <v>-142</v>
      </c>
      <c r="C1360" s="6">
        <v>1.3312503330000001</v>
      </c>
      <c r="E1360" s="8"/>
      <c r="F1360" s="25"/>
      <c r="G1360" s="25"/>
      <c r="H1360" s="26"/>
      <c r="I1360" s="26"/>
    </row>
    <row r="1361" spans="1:9" ht="15">
      <c r="A1361" s="7">
        <v>141000</v>
      </c>
      <c r="B1361" s="7">
        <f t="shared" si="257"/>
        <v>-141</v>
      </c>
      <c r="C1361" s="6">
        <v>1.3460029330000001</v>
      </c>
      <c r="E1361" s="8"/>
      <c r="F1361" s="25"/>
      <c r="G1361" s="25"/>
      <c r="H1361" s="26"/>
      <c r="I1361" s="26"/>
    </row>
    <row r="1362" spans="1:9" ht="15">
      <c r="A1362" s="7">
        <v>140000</v>
      </c>
      <c r="B1362" s="7">
        <f t="shared" si="257"/>
        <v>-140</v>
      </c>
      <c r="C1362" s="6">
        <v>1.3132609070000001</v>
      </c>
      <c r="E1362" s="8"/>
      <c r="F1362" s="25"/>
      <c r="G1362" s="25"/>
      <c r="H1362" s="26"/>
      <c r="I1362" s="26"/>
    </row>
    <row r="1363" spans="1:9" ht="15">
      <c r="A1363" s="7">
        <v>139000</v>
      </c>
      <c r="B1363" s="7">
        <f t="shared" si="257"/>
        <v>-139</v>
      </c>
      <c r="C1363" s="6">
        <v>1.3445339999999999</v>
      </c>
      <c r="E1363" s="8"/>
      <c r="F1363" s="25"/>
      <c r="G1363" s="25"/>
      <c r="H1363" s="26"/>
      <c r="I1363" s="26"/>
    </row>
    <row r="1364" spans="1:9" ht="15">
      <c r="A1364" s="7">
        <v>138000</v>
      </c>
      <c r="B1364" s="7">
        <f t="shared" si="257"/>
        <v>-138</v>
      </c>
      <c r="C1364" s="6">
        <v>1.343639067</v>
      </c>
      <c r="E1364" s="8"/>
      <c r="F1364" s="25"/>
      <c r="G1364" s="25"/>
      <c r="H1364" s="26"/>
      <c r="I1364" s="26"/>
    </row>
    <row r="1365" spans="1:9" ht="15">
      <c r="A1365" s="7">
        <v>137000</v>
      </c>
      <c r="B1365" s="7">
        <f t="shared" si="257"/>
        <v>-137</v>
      </c>
      <c r="C1365" s="6">
        <v>1.2564452399999999</v>
      </c>
      <c r="E1365" s="8"/>
      <c r="F1365" s="25"/>
      <c r="G1365" s="25"/>
      <c r="H1365" s="26"/>
      <c r="I1365" s="26"/>
    </row>
    <row r="1366" spans="1:9" ht="15">
      <c r="A1366" s="7">
        <v>136000</v>
      </c>
      <c r="B1366" s="7">
        <f t="shared" si="257"/>
        <v>-136</v>
      </c>
      <c r="C1366" s="6">
        <v>1.246356427</v>
      </c>
      <c r="E1366" s="8"/>
      <c r="F1366" s="25"/>
      <c r="G1366" s="25"/>
      <c r="H1366" s="26"/>
      <c r="I1366" s="26"/>
    </row>
    <row r="1367" spans="1:9" ht="15">
      <c r="A1367" s="7">
        <v>135000</v>
      </c>
      <c r="B1367" s="7">
        <f t="shared" si="257"/>
        <v>-135</v>
      </c>
      <c r="C1367" s="6">
        <v>1.2156899999999999</v>
      </c>
      <c r="E1367" s="8"/>
      <c r="F1367" s="25"/>
      <c r="G1367" s="25"/>
      <c r="H1367" s="26"/>
      <c r="I1367" s="26"/>
    </row>
    <row r="1368" spans="1:9" ht="15">
      <c r="A1368" s="7">
        <v>134000</v>
      </c>
      <c r="B1368" s="7">
        <f t="shared" si="257"/>
        <v>-134</v>
      </c>
      <c r="C1368" s="6">
        <v>1.1597166670000001</v>
      </c>
      <c r="E1368" s="8"/>
      <c r="F1368" s="25"/>
      <c r="G1368" s="25"/>
      <c r="H1368" s="26"/>
      <c r="I1368" s="26"/>
    </row>
    <row r="1369" spans="1:9" ht="15">
      <c r="A1369" s="7">
        <v>133000</v>
      </c>
      <c r="B1369" s="7">
        <f t="shared" si="257"/>
        <v>-133</v>
      </c>
      <c r="C1369" s="6">
        <v>0.89070987999999995</v>
      </c>
      <c r="E1369" s="8"/>
      <c r="F1369" s="25"/>
      <c r="G1369" s="25"/>
      <c r="H1369" s="26"/>
      <c r="I1369" s="26"/>
    </row>
    <row r="1370" spans="1:9" ht="15">
      <c r="A1370" s="7">
        <v>132000</v>
      </c>
      <c r="B1370" s="7">
        <f t="shared" si="257"/>
        <v>-132</v>
      </c>
      <c r="C1370" s="6">
        <v>0.84837589300000005</v>
      </c>
      <c r="E1370" s="8"/>
      <c r="F1370" s="25"/>
      <c r="G1370" s="25"/>
      <c r="H1370" s="26"/>
      <c r="I1370" s="26"/>
    </row>
    <row r="1371" spans="1:9" ht="15">
      <c r="A1371" s="7">
        <v>131000</v>
      </c>
      <c r="B1371" s="7">
        <f t="shared" si="257"/>
        <v>-131</v>
      </c>
      <c r="C1371" s="6">
        <v>0.97903929300000003</v>
      </c>
      <c r="E1371" s="8"/>
      <c r="F1371" s="25"/>
      <c r="G1371" s="25"/>
      <c r="H1371" s="26"/>
      <c r="I1371" s="26"/>
    </row>
    <row r="1372" spans="1:9" ht="15">
      <c r="A1372" s="7">
        <v>130000</v>
      </c>
      <c r="B1372" s="7">
        <f t="shared" si="257"/>
        <v>-130</v>
      </c>
      <c r="C1372" s="6">
        <v>1.0344964130000001</v>
      </c>
      <c r="E1372" s="8"/>
      <c r="F1372" s="25"/>
      <c r="G1372" s="25"/>
      <c r="H1372" s="26"/>
      <c r="I1372" s="26"/>
    </row>
    <row r="1373" spans="1:9" ht="15">
      <c r="A1373" s="7">
        <v>129000</v>
      </c>
      <c r="B1373" s="7">
        <f t="shared" si="257"/>
        <v>-129</v>
      </c>
      <c r="C1373" s="6">
        <v>1.06061044</v>
      </c>
      <c r="E1373" s="8"/>
      <c r="F1373" s="25"/>
      <c r="G1373" s="25"/>
      <c r="H1373" s="26"/>
      <c r="I1373" s="26"/>
    </row>
    <row r="1374" spans="1:9" ht="15">
      <c r="A1374" s="7">
        <v>128000</v>
      </c>
      <c r="B1374" s="7">
        <f t="shared" si="257"/>
        <v>-128</v>
      </c>
      <c r="C1374" s="6">
        <v>0.85679397300000004</v>
      </c>
      <c r="E1374" s="8"/>
      <c r="F1374" s="25"/>
      <c r="G1374" s="25"/>
      <c r="H1374" s="26"/>
      <c r="I1374" s="26"/>
    </row>
    <row r="1375" spans="1:9" ht="15">
      <c r="A1375" s="7">
        <v>127000</v>
      </c>
      <c r="B1375" s="7">
        <f t="shared" si="257"/>
        <v>-127</v>
      </c>
      <c r="C1375" s="6">
        <v>0.72348465299999998</v>
      </c>
      <c r="E1375" s="8"/>
      <c r="F1375" s="25"/>
      <c r="G1375" s="25"/>
      <c r="H1375" s="26"/>
      <c r="I1375" s="26"/>
    </row>
    <row r="1376" spans="1:9" ht="15">
      <c r="A1376" s="7">
        <v>126000</v>
      </c>
      <c r="B1376" s="7">
        <f t="shared" si="257"/>
        <v>-126</v>
      </c>
      <c r="C1376" s="6">
        <v>0.71208602700000001</v>
      </c>
      <c r="E1376" s="8"/>
      <c r="F1376" s="25"/>
      <c r="G1376" s="25"/>
      <c r="H1376" s="26"/>
      <c r="I1376" s="26"/>
    </row>
    <row r="1377" spans="1:9" ht="15">
      <c r="A1377" s="7">
        <v>125000</v>
      </c>
      <c r="B1377" s="7">
        <f t="shared" si="257"/>
        <v>-125</v>
      </c>
      <c r="C1377" s="6">
        <v>0.83003132000000002</v>
      </c>
      <c r="E1377" s="8"/>
      <c r="F1377" s="25"/>
      <c r="G1377" s="25"/>
      <c r="H1377" s="26"/>
      <c r="I1377" s="26"/>
    </row>
    <row r="1378" spans="1:9" ht="15">
      <c r="A1378" s="7">
        <v>124000</v>
      </c>
      <c r="B1378" s="7">
        <f t="shared" si="257"/>
        <v>-124</v>
      </c>
      <c r="C1378" s="6">
        <v>0.76535162700000003</v>
      </c>
      <c r="E1378" s="8"/>
      <c r="F1378" s="25"/>
      <c r="G1378" s="25"/>
      <c r="H1378" s="26"/>
      <c r="I1378" s="26"/>
    </row>
    <row r="1379" spans="1:9" ht="15">
      <c r="A1379" s="7">
        <v>123000</v>
      </c>
      <c r="B1379" s="7">
        <f t="shared" si="257"/>
        <v>-123</v>
      </c>
      <c r="C1379" s="6">
        <v>0.65914777300000005</v>
      </c>
      <c r="E1379" s="8"/>
      <c r="F1379" s="25"/>
      <c r="G1379" s="25"/>
      <c r="H1379" s="26"/>
      <c r="I1379" s="26"/>
    </row>
    <row r="1380" spans="1:9" ht="15">
      <c r="A1380" s="7">
        <v>122000</v>
      </c>
      <c r="B1380" s="7">
        <f t="shared" si="257"/>
        <v>-122</v>
      </c>
      <c r="C1380" s="6">
        <v>0.59988261300000001</v>
      </c>
      <c r="E1380" s="8"/>
      <c r="F1380" s="25"/>
      <c r="G1380" s="25"/>
      <c r="H1380" s="26"/>
      <c r="I1380" s="26"/>
    </row>
    <row r="1381" spans="1:9" ht="15">
      <c r="A1381" s="7">
        <v>121000</v>
      </c>
      <c r="B1381" s="7">
        <f t="shared" si="257"/>
        <v>-121</v>
      </c>
      <c r="C1381" s="6">
        <v>0.50707213299999998</v>
      </c>
      <c r="E1381" s="8"/>
      <c r="F1381" s="25"/>
      <c r="G1381" s="25"/>
      <c r="H1381" s="26"/>
      <c r="I1381" s="26"/>
    </row>
    <row r="1382" spans="1:9" ht="15">
      <c r="A1382" s="7">
        <v>120000</v>
      </c>
      <c r="B1382" s="7">
        <f t="shared" si="257"/>
        <v>-120</v>
      </c>
      <c r="C1382" s="6">
        <v>0.48051156</v>
      </c>
      <c r="E1382" s="8"/>
      <c r="F1382" s="25"/>
      <c r="G1382" s="25"/>
      <c r="H1382" s="26"/>
      <c r="I1382" s="26"/>
    </row>
    <row r="1383" spans="1:9" ht="15">
      <c r="A1383" s="7">
        <v>119000</v>
      </c>
      <c r="B1383" s="7">
        <f t="shared" si="257"/>
        <v>-119</v>
      </c>
      <c r="C1383" s="6">
        <v>0.58430270699999998</v>
      </c>
      <c r="E1383" s="8"/>
      <c r="F1383" s="25"/>
      <c r="G1383" s="25"/>
      <c r="H1383" s="26"/>
      <c r="I1383" s="26"/>
    </row>
    <row r="1384" spans="1:9" ht="15">
      <c r="A1384" s="7">
        <v>118000</v>
      </c>
      <c r="B1384" s="7">
        <f t="shared" si="257"/>
        <v>-118</v>
      </c>
      <c r="C1384" s="6">
        <v>0.753746947</v>
      </c>
      <c r="E1384" s="8"/>
      <c r="F1384" s="25"/>
      <c r="G1384" s="25"/>
      <c r="H1384" s="26"/>
      <c r="I1384" s="26"/>
    </row>
    <row r="1385" spans="1:9" ht="15">
      <c r="A1385" s="7">
        <v>117000</v>
      </c>
      <c r="B1385" s="7">
        <f t="shared" si="257"/>
        <v>-117</v>
      </c>
      <c r="C1385" s="6">
        <v>0.76514858699999999</v>
      </c>
      <c r="E1385" s="8"/>
      <c r="F1385" s="25"/>
      <c r="G1385" s="25"/>
      <c r="H1385" s="26"/>
      <c r="I1385" s="26"/>
    </row>
    <row r="1386" spans="1:9" ht="15">
      <c r="A1386" s="7">
        <v>116000</v>
      </c>
      <c r="B1386" s="7">
        <f t="shared" si="257"/>
        <v>-116</v>
      </c>
      <c r="C1386" s="6">
        <v>0.76790738700000005</v>
      </c>
      <c r="E1386" s="8"/>
      <c r="F1386" s="25"/>
      <c r="G1386" s="25"/>
      <c r="H1386" s="26"/>
      <c r="I1386" s="26"/>
    </row>
    <row r="1387" spans="1:9" ht="15">
      <c r="A1387" s="7">
        <v>115000</v>
      </c>
      <c r="B1387" s="7">
        <f t="shared" si="257"/>
        <v>-115</v>
      </c>
      <c r="C1387" s="6">
        <v>0.69282518699999995</v>
      </c>
      <c r="E1387" s="8"/>
      <c r="F1387" s="25"/>
      <c r="G1387" s="25"/>
      <c r="H1387" s="26"/>
      <c r="I1387" s="26"/>
    </row>
    <row r="1388" spans="1:9" ht="15">
      <c r="A1388" s="7">
        <v>114000</v>
      </c>
      <c r="B1388" s="7">
        <f t="shared" si="257"/>
        <v>-114</v>
      </c>
      <c r="C1388" s="6">
        <v>0.80862520000000004</v>
      </c>
      <c r="E1388" s="8"/>
      <c r="F1388" s="25"/>
      <c r="G1388" s="25"/>
      <c r="H1388" s="26"/>
      <c r="I1388" s="26"/>
    </row>
    <row r="1389" spans="1:9" ht="15">
      <c r="A1389" s="7">
        <v>113000</v>
      </c>
      <c r="B1389" s="7">
        <f t="shared" si="257"/>
        <v>-113</v>
      </c>
      <c r="C1389" s="6">
        <v>0.60243881300000002</v>
      </c>
      <c r="E1389" s="8"/>
      <c r="F1389" s="25"/>
      <c r="G1389" s="25"/>
      <c r="H1389" s="26"/>
      <c r="I1389" s="26"/>
    </row>
    <row r="1390" spans="1:9" ht="15">
      <c r="A1390" s="7">
        <v>112000</v>
      </c>
      <c r="B1390" s="7">
        <f t="shared" si="257"/>
        <v>-112</v>
      </c>
      <c r="C1390" s="6">
        <v>0.72780578699999998</v>
      </c>
      <c r="E1390" s="8"/>
      <c r="F1390" s="25"/>
      <c r="G1390" s="25"/>
      <c r="H1390" s="26"/>
      <c r="I1390" s="26"/>
    </row>
    <row r="1391" spans="1:9" ht="15">
      <c r="A1391" s="7">
        <v>111000</v>
      </c>
      <c r="B1391" s="7">
        <f t="shared" si="257"/>
        <v>-111</v>
      </c>
      <c r="C1391" s="6">
        <v>0.71334313299999996</v>
      </c>
      <c r="E1391" s="8"/>
      <c r="F1391" s="25"/>
      <c r="G1391" s="25"/>
      <c r="H1391" s="26"/>
      <c r="I1391" s="26"/>
    </row>
    <row r="1392" spans="1:9" ht="15">
      <c r="A1392" s="7">
        <v>110000</v>
      </c>
      <c r="B1392" s="7">
        <f t="shared" si="257"/>
        <v>-110</v>
      </c>
      <c r="C1392" s="6">
        <v>0.68357959999999995</v>
      </c>
      <c r="E1392" s="8"/>
      <c r="F1392" s="25"/>
      <c r="G1392" s="25"/>
      <c r="H1392" s="26"/>
      <c r="I1392" s="26"/>
    </row>
    <row r="1393" spans="1:9" ht="15">
      <c r="A1393" s="7">
        <v>109000</v>
      </c>
      <c r="B1393" s="7">
        <f t="shared" si="257"/>
        <v>-109</v>
      </c>
      <c r="C1393" s="6">
        <v>0.66597442699999998</v>
      </c>
      <c r="E1393" s="8"/>
      <c r="F1393" s="25"/>
      <c r="G1393" s="25"/>
      <c r="H1393" s="26"/>
      <c r="I1393" s="26"/>
    </row>
    <row r="1394" spans="1:9" ht="15">
      <c r="A1394" s="7">
        <v>108000</v>
      </c>
      <c r="B1394" s="7">
        <f t="shared" si="257"/>
        <v>-108</v>
      </c>
      <c r="C1394" s="6">
        <v>0.768598907</v>
      </c>
      <c r="E1394" s="8"/>
      <c r="F1394" s="25"/>
      <c r="G1394" s="25"/>
      <c r="H1394" s="26"/>
      <c r="I1394" s="26"/>
    </row>
    <row r="1395" spans="1:9" ht="15">
      <c r="A1395" s="7">
        <v>107000</v>
      </c>
      <c r="B1395" s="7">
        <f t="shared" si="257"/>
        <v>-107</v>
      </c>
      <c r="C1395" s="6">
        <v>0.81945756000000003</v>
      </c>
      <c r="E1395" s="8"/>
      <c r="F1395" s="25"/>
      <c r="G1395" s="25"/>
      <c r="H1395" s="26"/>
      <c r="I1395" s="26"/>
    </row>
    <row r="1396" spans="1:9" ht="15">
      <c r="A1396" s="7">
        <v>106000</v>
      </c>
      <c r="B1396" s="7">
        <f t="shared" si="257"/>
        <v>-106</v>
      </c>
      <c r="C1396" s="6">
        <v>0.75972293300000004</v>
      </c>
      <c r="E1396" s="8"/>
      <c r="F1396" s="25"/>
      <c r="G1396" s="25"/>
      <c r="H1396" s="26"/>
      <c r="I1396" s="26"/>
    </row>
    <row r="1397" spans="1:9" ht="15">
      <c r="A1397" s="7">
        <v>105000</v>
      </c>
      <c r="B1397" s="7">
        <f t="shared" si="257"/>
        <v>-105</v>
      </c>
      <c r="C1397" s="6">
        <v>0.65738416</v>
      </c>
      <c r="E1397" s="8"/>
      <c r="F1397" s="25"/>
      <c r="G1397" s="25"/>
      <c r="H1397" s="26"/>
      <c r="I1397" s="26"/>
    </row>
    <row r="1398" spans="1:9" ht="15">
      <c r="A1398" s="7">
        <v>104000</v>
      </c>
      <c r="B1398" s="7">
        <f t="shared" si="257"/>
        <v>-104</v>
      </c>
      <c r="C1398" s="6">
        <v>0.61328242700000002</v>
      </c>
      <c r="E1398" s="8"/>
      <c r="F1398" s="25"/>
      <c r="G1398" s="25"/>
      <c r="H1398" s="26"/>
      <c r="I1398" s="26"/>
    </row>
    <row r="1399" spans="1:9" ht="15">
      <c r="A1399" s="7">
        <v>103000</v>
      </c>
      <c r="B1399" s="7">
        <f t="shared" si="257"/>
        <v>-103</v>
      </c>
      <c r="C1399" s="6">
        <v>0.79806622699999996</v>
      </c>
      <c r="E1399" s="8"/>
      <c r="F1399" s="25"/>
      <c r="G1399" s="25"/>
      <c r="H1399" s="26"/>
      <c r="I1399" s="26"/>
    </row>
    <row r="1400" spans="1:9" ht="15">
      <c r="A1400" s="7">
        <v>102000</v>
      </c>
      <c r="B1400" s="7">
        <f t="shared" si="257"/>
        <v>-102</v>
      </c>
      <c r="C1400" s="6">
        <v>0.72079830700000003</v>
      </c>
      <c r="E1400" s="8"/>
      <c r="F1400" s="25"/>
      <c r="G1400" s="25"/>
      <c r="H1400" s="26"/>
      <c r="I1400" s="26"/>
    </row>
    <row r="1401" spans="1:9" ht="15">
      <c r="A1401" s="7">
        <v>101000</v>
      </c>
      <c r="B1401" s="7">
        <f t="shared" si="257"/>
        <v>-101</v>
      </c>
      <c r="C1401" s="6">
        <v>0.56852915999999998</v>
      </c>
      <c r="E1401" s="8"/>
      <c r="F1401" s="25"/>
      <c r="G1401" s="25"/>
      <c r="H1401" s="26"/>
      <c r="I1401" s="26"/>
    </row>
    <row r="1402" spans="1:9" ht="15">
      <c r="A1402" s="7">
        <v>100000</v>
      </c>
      <c r="B1402" s="7">
        <f t="shared" si="257"/>
        <v>-100</v>
      </c>
      <c r="C1402" s="6">
        <v>0.50833390700000003</v>
      </c>
      <c r="E1402" s="8"/>
      <c r="F1402" s="25"/>
      <c r="G1402" s="25"/>
      <c r="H1402" s="26"/>
      <c r="I1402" s="26"/>
    </row>
    <row r="1403" spans="1:9" ht="15">
      <c r="A1403" s="7">
        <v>99000</v>
      </c>
      <c r="B1403" s="7">
        <f t="shared" si="257"/>
        <v>-99</v>
      </c>
      <c r="C1403" s="6">
        <v>0.47833132</v>
      </c>
      <c r="E1403" s="8"/>
      <c r="F1403" s="25"/>
      <c r="G1403" s="25"/>
      <c r="H1403" s="26"/>
      <c r="I1403" s="26"/>
    </row>
    <row r="1404" spans="1:9" ht="15">
      <c r="A1404" s="7">
        <v>98000</v>
      </c>
      <c r="B1404" s="7">
        <f t="shared" si="257"/>
        <v>-98</v>
      </c>
      <c r="C1404" s="6">
        <v>0.61488934699999998</v>
      </c>
      <c r="E1404" s="8"/>
      <c r="F1404" s="25"/>
      <c r="G1404" s="25"/>
      <c r="H1404" s="26"/>
      <c r="I1404" s="26"/>
    </row>
    <row r="1405" spans="1:9" ht="15">
      <c r="A1405" s="7">
        <v>97000</v>
      </c>
      <c r="B1405" s="7">
        <f t="shared" si="257"/>
        <v>-97</v>
      </c>
      <c r="C1405" s="6">
        <v>0.58844711999999999</v>
      </c>
      <c r="E1405" s="8"/>
      <c r="F1405" s="25"/>
      <c r="G1405" s="25"/>
      <c r="H1405" s="26"/>
      <c r="I1405" s="26"/>
    </row>
    <row r="1406" spans="1:9" ht="15">
      <c r="A1406" s="7">
        <v>96000</v>
      </c>
      <c r="B1406" s="7">
        <f t="shared" si="257"/>
        <v>-96</v>
      </c>
      <c r="C1406" s="6">
        <v>0.75903748000000004</v>
      </c>
      <c r="E1406" s="8"/>
      <c r="F1406" s="25"/>
      <c r="G1406" s="25"/>
      <c r="H1406" s="26"/>
      <c r="I1406" s="26"/>
    </row>
    <row r="1407" spans="1:9" ht="15">
      <c r="A1407" s="7">
        <v>95000</v>
      </c>
      <c r="B1407" s="7">
        <f t="shared" si="257"/>
        <v>-95</v>
      </c>
      <c r="C1407" s="6">
        <v>0.77337945299999999</v>
      </c>
      <c r="E1407" s="8"/>
      <c r="F1407" s="25"/>
      <c r="G1407" s="25"/>
      <c r="H1407" s="26"/>
      <c r="I1407" s="26"/>
    </row>
    <row r="1408" spans="1:9" ht="15">
      <c r="A1408" s="7">
        <v>94000</v>
      </c>
      <c r="B1408" s="7">
        <f t="shared" si="257"/>
        <v>-94</v>
      </c>
      <c r="C1408" s="6">
        <v>1.042045493</v>
      </c>
      <c r="E1408" s="8"/>
      <c r="F1408" s="25"/>
      <c r="G1408" s="25"/>
      <c r="H1408" s="26"/>
      <c r="I1408" s="26"/>
    </row>
    <row r="1409" spans="1:9" ht="15">
      <c r="A1409" s="7">
        <v>93000</v>
      </c>
      <c r="B1409" s="7">
        <f t="shared" si="257"/>
        <v>-93</v>
      </c>
      <c r="C1409" s="6">
        <v>1.1170642129999999</v>
      </c>
      <c r="E1409" s="8"/>
      <c r="F1409" s="25"/>
      <c r="G1409" s="25"/>
      <c r="H1409" s="26"/>
      <c r="I1409" s="26"/>
    </row>
    <row r="1410" spans="1:9" ht="15">
      <c r="A1410" s="7">
        <v>92000</v>
      </c>
      <c r="B1410" s="7">
        <f t="shared" si="257"/>
        <v>-92</v>
      </c>
      <c r="C1410" s="6">
        <v>1.2826883870000001</v>
      </c>
      <c r="E1410" s="8"/>
      <c r="F1410" s="25"/>
      <c r="G1410" s="25"/>
      <c r="H1410" s="26"/>
      <c r="I1410" s="26"/>
    </row>
    <row r="1411" spans="1:9" ht="15">
      <c r="A1411" s="7">
        <v>91000</v>
      </c>
      <c r="B1411" s="7">
        <f t="shared" ref="B1411:B1474" si="258">-A1411/1000</f>
        <v>-91</v>
      </c>
      <c r="C1411" s="6">
        <v>1.138418347</v>
      </c>
      <c r="E1411" s="8"/>
      <c r="F1411" s="25"/>
      <c r="G1411" s="25"/>
      <c r="H1411" s="26"/>
      <c r="I1411" s="26"/>
    </row>
    <row r="1412" spans="1:9" ht="15">
      <c r="A1412" s="7">
        <v>90000</v>
      </c>
      <c r="B1412" s="7">
        <f t="shared" si="258"/>
        <v>-90</v>
      </c>
      <c r="C1412" s="6">
        <v>0.970735507</v>
      </c>
      <c r="E1412" s="8"/>
      <c r="F1412" s="25"/>
      <c r="G1412" s="25"/>
      <c r="H1412" s="26"/>
      <c r="I1412" s="26"/>
    </row>
    <row r="1413" spans="1:9" ht="15">
      <c r="A1413" s="7">
        <v>89000</v>
      </c>
      <c r="B1413" s="7">
        <f t="shared" si="258"/>
        <v>-89</v>
      </c>
      <c r="C1413" s="6">
        <v>1.0351092669999999</v>
      </c>
      <c r="E1413" s="8"/>
      <c r="F1413" s="25"/>
      <c r="G1413" s="25"/>
      <c r="H1413" s="26"/>
      <c r="I1413" s="26"/>
    </row>
    <row r="1414" spans="1:9" ht="15">
      <c r="A1414" s="7">
        <v>88000</v>
      </c>
      <c r="B1414" s="7">
        <f t="shared" si="258"/>
        <v>-88</v>
      </c>
      <c r="C1414" s="6">
        <v>1.0631663870000001</v>
      </c>
      <c r="E1414" s="8"/>
      <c r="F1414" s="25"/>
      <c r="G1414" s="25"/>
      <c r="H1414" s="26"/>
      <c r="I1414" s="26"/>
    </row>
    <row r="1415" spans="1:9" ht="15">
      <c r="A1415" s="7">
        <v>87000</v>
      </c>
      <c r="B1415" s="7">
        <f t="shared" si="258"/>
        <v>-87</v>
      </c>
      <c r="C1415" s="6">
        <v>1.13668312</v>
      </c>
      <c r="E1415" s="8"/>
      <c r="F1415" s="25"/>
      <c r="G1415" s="25"/>
      <c r="H1415" s="26"/>
      <c r="I1415" s="26"/>
    </row>
    <row r="1416" spans="1:9" ht="15">
      <c r="A1416" s="7">
        <v>86000</v>
      </c>
      <c r="B1416" s="7">
        <f t="shared" si="258"/>
        <v>-86</v>
      </c>
      <c r="C1416" s="6">
        <v>1.106414427</v>
      </c>
      <c r="E1416" s="8"/>
      <c r="F1416" s="25"/>
      <c r="G1416" s="25"/>
      <c r="H1416" s="26"/>
      <c r="I1416" s="26"/>
    </row>
    <row r="1417" spans="1:9" ht="15">
      <c r="A1417" s="7">
        <v>85000</v>
      </c>
      <c r="B1417" s="7">
        <f t="shared" si="258"/>
        <v>-85</v>
      </c>
      <c r="C1417" s="6">
        <v>1.1531165729999999</v>
      </c>
      <c r="E1417" s="8"/>
      <c r="F1417" s="25"/>
      <c r="G1417" s="25"/>
      <c r="H1417" s="26"/>
      <c r="I1417" s="26"/>
    </row>
    <row r="1418" spans="1:9" ht="15">
      <c r="A1418" s="7">
        <v>84000</v>
      </c>
      <c r="B1418" s="7">
        <f t="shared" si="258"/>
        <v>-84</v>
      </c>
      <c r="C1418" s="6">
        <v>1.156644773</v>
      </c>
      <c r="E1418" s="8"/>
      <c r="F1418" s="25"/>
      <c r="G1418" s="25"/>
      <c r="H1418" s="26"/>
      <c r="I1418" s="26"/>
    </row>
    <row r="1419" spans="1:9" ht="15">
      <c r="A1419" s="7">
        <v>83000</v>
      </c>
      <c r="B1419" s="7">
        <f t="shared" si="258"/>
        <v>-83</v>
      </c>
      <c r="C1419" s="6">
        <v>1.0903308</v>
      </c>
      <c r="E1419" s="8"/>
      <c r="F1419" s="25"/>
      <c r="G1419" s="25"/>
      <c r="H1419" s="26"/>
      <c r="I1419" s="26"/>
    </row>
    <row r="1420" spans="1:9" ht="15">
      <c r="A1420" s="7">
        <v>82000</v>
      </c>
      <c r="B1420" s="7">
        <f t="shared" si="258"/>
        <v>-82</v>
      </c>
      <c r="C1420" s="6">
        <v>1.122902547</v>
      </c>
      <c r="E1420" s="8"/>
      <c r="F1420" s="25"/>
      <c r="G1420" s="25"/>
      <c r="H1420" s="26"/>
      <c r="I1420" s="26"/>
    </row>
    <row r="1421" spans="1:9" ht="15">
      <c r="A1421" s="7">
        <v>81000</v>
      </c>
      <c r="B1421" s="7">
        <f t="shared" si="258"/>
        <v>-81</v>
      </c>
      <c r="C1421" s="6">
        <v>1.069981973</v>
      </c>
      <c r="E1421" s="8"/>
      <c r="F1421" s="25"/>
      <c r="G1421" s="25"/>
      <c r="H1421" s="26"/>
      <c r="I1421" s="26"/>
    </row>
    <row r="1422" spans="1:9" ht="15">
      <c r="A1422" s="7">
        <v>80000</v>
      </c>
      <c r="B1422" s="7">
        <f t="shared" si="258"/>
        <v>-80</v>
      </c>
      <c r="C1422" s="6">
        <v>1.3035321600000001</v>
      </c>
      <c r="E1422" s="8"/>
      <c r="F1422" s="25"/>
      <c r="G1422" s="25"/>
      <c r="H1422" s="26"/>
      <c r="I1422" s="26"/>
    </row>
    <row r="1423" spans="1:9" ht="15">
      <c r="A1423" s="7">
        <v>79000</v>
      </c>
      <c r="B1423" s="7">
        <f t="shared" si="258"/>
        <v>-79</v>
      </c>
      <c r="C1423" s="6">
        <v>1.094197893</v>
      </c>
      <c r="E1423" s="8"/>
      <c r="F1423" s="25"/>
      <c r="G1423" s="25"/>
      <c r="H1423" s="26"/>
      <c r="I1423" s="26"/>
    </row>
    <row r="1424" spans="1:9" ht="15">
      <c r="A1424" s="7">
        <v>78000</v>
      </c>
      <c r="B1424" s="7">
        <f t="shared" si="258"/>
        <v>-78</v>
      </c>
      <c r="C1424" s="6">
        <v>0.77347474699999996</v>
      </c>
      <c r="E1424" s="8"/>
      <c r="F1424" s="25"/>
      <c r="G1424" s="25"/>
      <c r="H1424" s="26"/>
      <c r="I1424" s="26"/>
    </row>
    <row r="1425" spans="1:9" ht="15">
      <c r="A1425" s="7">
        <v>77000</v>
      </c>
      <c r="B1425" s="7">
        <f t="shared" si="258"/>
        <v>-77</v>
      </c>
      <c r="C1425" s="6">
        <v>0.97137251999999996</v>
      </c>
      <c r="E1425" s="8"/>
      <c r="F1425" s="25"/>
      <c r="G1425" s="25"/>
      <c r="H1425" s="26"/>
      <c r="I1425" s="26"/>
    </row>
    <row r="1426" spans="1:9" ht="15">
      <c r="A1426" s="7">
        <v>76000</v>
      </c>
      <c r="B1426" s="7">
        <f t="shared" si="258"/>
        <v>-76</v>
      </c>
      <c r="C1426" s="6">
        <v>1.0362972130000001</v>
      </c>
      <c r="E1426" s="8"/>
      <c r="F1426" s="25"/>
      <c r="G1426" s="25"/>
      <c r="H1426" s="26"/>
      <c r="I1426" s="26"/>
    </row>
    <row r="1427" spans="1:9" ht="15">
      <c r="A1427" s="7">
        <v>75000</v>
      </c>
      <c r="B1427" s="7">
        <f t="shared" si="258"/>
        <v>-75</v>
      </c>
      <c r="C1427" s="6">
        <v>1.0287831869999999</v>
      </c>
      <c r="E1427" s="8"/>
      <c r="F1427" s="25"/>
      <c r="G1427" s="25"/>
      <c r="H1427" s="26"/>
      <c r="I1427" s="26"/>
    </row>
    <row r="1428" spans="1:9" ht="15">
      <c r="A1428" s="7">
        <v>74000</v>
      </c>
      <c r="B1428" s="7">
        <f t="shared" si="258"/>
        <v>-74</v>
      </c>
      <c r="C1428" s="6">
        <v>1.029818653</v>
      </c>
      <c r="E1428" s="8"/>
      <c r="F1428" s="25"/>
      <c r="G1428" s="25"/>
      <c r="H1428" s="26"/>
      <c r="I1428" s="26"/>
    </row>
    <row r="1429" spans="1:9" ht="15">
      <c r="A1429" s="7">
        <v>73000</v>
      </c>
      <c r="B1429" s="7">
        <f t="shared" si="258"/>
        <v>-73</v>
      </c>
      <c r="C1429" s="6">
        <v>1.0923687070000001</v>
      </c>
      <c r="E1429" s="8"/>
      <c r="F1429" s="25"/>
      <c r="G1429" s="25"/>
      <c r="H1429" s="26"/>
      <c r="I1429" s="26"/>
    </row>
    <row r="1430" spans="1:9" ht="15">
      <c r="A1430" s="7">
        <v>72000</v>
      </c>
      <c r="B1430" s="7">
        <f t="shared" si="258"/>
        <v>-72</v>
      </c>
      <c r="C1430" s="6">
        <v>1.1350018930000001</v>
      </c>
      <c r="E1430" s="8"/>
      <c r="F1430" s="25"/>
      <c r="G1430" s="25"/>
      <c r="H1430" s="26"/>
      <c r="I1430" s="26"/>
    </row>
    <row r="1431" spans="1:9" ht="15">
      <c r="A1431" s="7">
        <v>71000</v>
      </c>
      <c r="B1431" s="7">
        <f t="shared" si="258"/>
        <v>-71</v>
      </c>
      <c r="C1431" s="6">
        <v>1.028890173</v>
      </c>
      <c r="E1431" s="8"/>
      <c r="F1431" s="25"/>
      <c r="G1431" s="25"/>
      <c r="H1431" s="26"/>
      <c r="I1431" s="26"/>
    </row>
    <row r="1432" spans="1:9" ht="15">
      <c r="A1432" s="7">
        <v>70000</v>
      </c>
      <c r="B1432" s="7">
        <f t="shared" si="258"/>
        <v>-70</v>
      </c>
      <c r="C1432" s="6">
        <v>1.1372254399999999</v>
      </c>
      <c r="E1432" s="8"/>
      <c r="F1432" s="25"/>
      <c r="G1432" s="25"/>
      <c r="H1432" s="26"/>
      <c r="I1432" s="26"/>
    </row>
    <row r="1433" spans="1:9" ht="15">
      <c r="A1433" s="7">
        <v>69000</v>
      </c>
      <c r="B1433" s="7">
        <f t="shared" si="258"/>
        <v>-69</v>
      </c>
      <c r="C1433" s="6">
        <v>0.85831827999999999</v>
      </c>
      <c r="E1433" s="8"/>
      <c r="F1433" s="25"/>
      <c r="G1433" s="25"/>
      <c r="H1433" s="26"/>
      <c r="I1433" s="26"/>
    </row>
    <row r="1434" spans="1:9" ht="15">
      <c r="A1434" s="7">
        <v>68000</v>
      </c>
      <c r="B1434" s="7">
        <f t="shared" si="258"/>
        <v>-68</v>
      </c>
      <c r="C1434" s="6">
        <v>0.87384644</v>
      </c>
      <c r="E1434" s="8"/>
      <c r="F1434" s="25"/>
      <c r="G1434" s="25"/>
      <c r="H1434" s="26"/>
      <c r="I1434" s="26"/>
    </row>
    <row r="1435" spans="1:9" ht="15">
      <c r="A1435" s="7">
        <v>67000</v>
      </c>
      <c r="B1435" s="7">
        <f t="shared" si="258"/>
        <v>-67</v>
      </c>
      <c r="C1435" s="6">
        <v>0.76978374699999996</v>
      </c>
      <c r="E1435" s="8"/>
      <c r="F1435" s="25"/>
      <c r="G1435" s="25"/>
      <c r="H1435" s="26"/>
      <c r="I1435" s="26"/>
    </row>
    <row r="1436" spans="1:9" ht="15">
      <c r="A1436" s="7">
        <v>66000</v>
      </c>
      <c r="B1436" s="7">
        <f t="shared" si="258"/>
        <v>-66</v>
      </c>
      <c r="C1436" s="6">
        <v>0.81428809300000005</v>
      </c>
      <c r="E1436" s="8"/>
      <c r="F1436" s="25"/>
      <c r="G1436" s="25"/>
      <c r="H1436" s="26"/>
      <c r="I1436" s="26"/>
    </row>
    <row r="1437" spans="1:9" ht="15">
      <c r="A1437" s="7">
        <v>65000</v>
      </c>
      <c r="B1437" s="7">
        <f t="shared" si="258"/>
        <v>-65</v>
      </c>
      <c r="C1437" s="6">
        <v>0.76340238699999996</v>
      </c>
      <c r="E1437" s="8"/>
      <c r="F1437" s="25"/>
      <c r="G1437" s="25"/>
      <c r="H1437" s="26"/>
      <c r="I1437" s="26"/>
    </row>
    <row r="1438" spans="1:9" ht="15">
      <c r="A1438" s="7">
        <v>64000</v>
      </c>
      <c r="B1438" s="7">
        <f t="shared" si="258"/>
        <v>-64</v>
      </c>
      <c r="C1438" s="6">
        <v>0.53689556000000005</v>
      </c>
      <c r="E1438" s="8"/>
      <c r="F1438" s="25"/>
      <c r="G1438" s="25"/>
      <c r="H1438" s="26"/>
      <c r="I1438" s="26"/>
    </row>
    <row r="1439" spans="1:9" ht="15">
      <c r="A1439" s="7">
        <v>63000</v>
      </c>
      <c r="B1439" s="7">
        <f t="shared" si="258"/>
        <v>-63</v>
      </c>
      <c r="C1439" s="6">
        <v>0.62691081299999996</v>
      </c>
      <c r="E1439" s="8"/>
      <c r="F1439" s="25"/>
      <c r="G1439" s="25"/>
      <c r="H1439" s="26"/>
      <c r="I1439" s="26"/>
    </row>
    <row r="1440" spans="1:9" ht="15">
      <c r="A1440" s="7">
        <v>62000</v>
      </c>
      <c r="B1440" s="7">
        <f t="shared" si="258"/>
        <v>-62</v>
      </c>
      <c r="C1440" s="6">
        <v>0.79469609299999999</v>
      </c>
      <c r="E1440" s="8"/>
      <c r="F1440" s="25"/>
      <c r="G1440" s="25"/>
      <c r="H1440" s="26"/>
      <c r="I1440" s="26"/>
    </row>
    <row r="1441" spans="1:9" ht="15">
      <c r="A1441" s="7">
        <v>61000</v>
      </c>
      <c r="B1441" s="7">
        <f t="shared" si="258"/>
        <v>-61</v>
      </c>
      <c r="C1441" s="6">
        <v>0.91487001300000004</v>
      </c>
      <c r="E1441" s="8"/>
      <c r="F1441" s="25"/>
      <c r="G1441" s="25"/>
      <c r="H1441" s="26"/>
      <c r="I1441" s="26"/>
    </row>
    <row r="1442" spans="1:9" ht="15">
      <c r="A1442" s="7">
        <v>60000</v>
      </c>
      <c r="B1442" s="7">
        <f t="shared" si="258"/>
        <v>-60</v>
      </c>
      <c r="C1442" s="6">
        <v>1.031287147</v>
      </c>
      <c r="E1442" s="8"/>
      <c r="F1442" s="25"/>
      <c r="G1442" s="25"/>
      <c r="H1442" s="26"/>
      <c r="I1442" s="26"/>
    </row>
    <row r="1443" spans="1:9" ht="15">
      <c r="A1443" s="7">
        <v>59000</v>
      </c>
      <c r="B1443" s="7">
        <f t="shared" si="258"/>
        <v>-59</v>
      </c>
      <c r="C1443" s="6">
        <v>0.88320829300000003</v>
      </c>
      <c r="E1443" s="8"/>
      <c r="F1443" s="25"/>
      <c r="G1443" s="25"/>
      <c r="H1443" s="26"/>
      <c r="I1443" s="26"/>
    </row>
    <row r="1444" spans="1:9" ht="15">
      <c r="A1444" s="7">
        <v>58000</v>
      </c>
      <c r="B1444" s="7">
        <f t="shared" si="258"/>
        <v>-58</v>
      </c>
      <c r="C1444" s="6">
        <v>0.87285033300000003</v>
      </c>
      <c r="E1444" s="8"/>
      <c r="F1444" s="25"/>
      <c r="G1444" s="25"/>
      <c r="H1444" s="26"/>
      <c r="I1444" s="26"/>
    </row>
    <row r="1445" spans="1:9" ht="15">
      <c r="A1445" s="7">
        <v>57000</v>
      </c>
      <c r="B1445" s="7">
        <f t="shared" si="258"/>
        <v>-57</v>
      </c>
      <c r="C1445" s="6">
        <v>0.96367377300000001</v>
      </c>
      <c r="E1445" s="8"/>
      <c r="F1445" s="25"/>
      <c r="G1445" s="25"/>
      <c r="H1445" s="26"/>
      <c r="I1445" s="26"/>
    </row>
    <row r="1446" spans="1:9" ht="15">
      <c r="A1446" s="7">
        <v>56000</v>
      </c>
      <c r="B1446" s="7">
        <f t="shared" si="258"/>
        <v>-56</v>
      </c>
      <c r="C1446" s="6">
        <v>1.0186502129999999</v>
      </c>
      <c r="E1446" s="8"/>
      <c r="F1446" s="25"/>
      <c r="G1446" s="25"/>
      <c r="H1446" s="26"/>
      <c r="I1446" s="26"/>
    </row>
    <row r="1447" spans="1:9" ht="15">
      <c r="A1447" s="7">
        <v>55000</v>
      </c>
      <c r="B1447" s="7">
        <f t="shared" si="258"/>
        <v>-55</v>
      </c>
      <c r="C1447" s="6">
        <v>1.1582151599999999</v>
      </c>
      <c r="E1447" s="8"/>
      <c r="F1447" s="25"/>
      <c r="G1447" s="25"/>
      <c r="H1447" s="26"/>
      <c r="I1447" s="26"/>
    </row>
    <row r="1448" spans="1:9" ht="15">
      <c r="A1448" s="7">
        <v>54000</v>
      </c>
      <c r="B1448" s="7">
        <f t="shared" si="258"/>
        <v>-54</v>
      </c>
      <c r="C1448" s="6">
        <v>1.4107206670000001</v>
      </c>
      <c r="E1448" s="8"/>
      <c r="F1448" s="25"/>
      <c r="G1448" s="25"/>
      <c r="H1448" s="26"/>
      <c r="I1448" s="26"/>
    </row>
    <row r="1449" spans="1:9" ht="15">
      <c r="A1449" s="7">
        <v>53000</v>
      </c>
      <c r="B1449" s="7">
        <f t="shared" si="258"/>
        <v>-53</v>
      </c>
      <c r="C1449" s="6">
        <v>1.3821707999999999</v>
      </c>
      <c r="E1449" s="8"/>
      <c r="F1449" s="25"/>
      <c r="G1449" s="25"/>
      <c r="H1449" s="26"/>
      <c r="I1449" s="26"/>
    </row>
    <row r="1450" spans="1:9" ht="15">
      <c r="A1450" s="7">
        <v>52000</v>
      </c>
      <c r="B1450" s="7">
        <f t="shared" si="258"/>
        <v>-52</v>
      </c>
      <c r="C1450" s="6">
        <v>1.3968750670000001</v>
      </c>
      <c r="E1450" s="8"/>
      <c r="F1450" s="25"/>
      <c r="G1450" s="25"/>
      <c r="H1450" s="26"/>
      <c r="I1450" s="26"/>
    </row>
    <row r="1451" spans="1:9" ht="15">
      <c r="A1451" s="7">
        <v>51000</v>
      </c>
      <c r="B1451" s="7">
        <f t="shared" si="258"/>
        <v>-51</v>
      </c>
      <c r="C1451" s="6">
        <v>1.419220267</v>
      </c>
      <c r="E1451" s="8"/>
      <c r="F1451" s="25"/>
      <c r="G1451" s="25"/>
      <c r="H1451" s="26"/>
      <c r="I1451" s="26"/>
    </row>
    <row r="1452" spans="1:9" ht="15">
      <c r="A1452" s="7">
        <v>50000</v>
      </c>
      <c r="B1452" s="7">
        <f t="shared" si="258"/>
        <v>-50</v>
      </c>
      <c r="C1452" s="6">
        <v>1.4478297330000001</v>
      </c>
      <c r="E1452" s="8"/>
      <c r="F1452" s="25"/>
      <c r="G1452" s="25"/>
      <c r="H1452" s="26"/>
      <c r="I1452" s="26"/>
    </row>
    <row r="1453" spans="1:9" ht="15">
      <c r="A1453" s="7">
        <v>49000</v>
      </c>
      <c r="B1453" s="7">
        <f t="shared" si="258"/>
        <v>-49</v>
      </c>
      <c r="C1453" s="6">
        <v>1.3549844</v>
      </c>
      <c r="E1453" s="8"/>
      <c r="F1453" s="25"/>
      <c r="G1453" s="25"/>
      <c r="H1453" s="26"/>
      <c r="I1453" s="26"/>
    </row>
    <row r="1454" spans="1:9" ht="15">
      <c r="A1454" s="7">
        <v>48000</v>
      </c>
      <c r="B1454" s="7">
        <f t="shared" si="258"/>
        <v>-48</v>
      </c>
      <c r="C1454" s="6">
        <v>1.364214</v>
      </c>
      <c r="E1454" s="8"/>
      <c r="F1454" s="25"/>
      <c r="G1454" s="25"/>
      <c r="H1454" s="26"/>
      <c r="I1454" s="26"/>
    </row>
    <row r="1455" spans="1:9" ht="15">
      <c r="A1455" s="7">
        <v>47000</v>
      </c>
      <c r="B1455" s="7">
        <f t="shared" si="258"/>
        <v>-47</v>
      </c>
      <c r="C1455" s="6">
        <v>1.0287860529999999</v>
      </c>
      <c r="E1455" s="8"/>
      <c r="F1455" s="25"/>
      <c r="G1455" s="25"/>
      <c r="H1455" s="26"/>
      <c r="I1455" s="26"/>
    </row>
    <row r="1456" spans="1:9" ht="15">
      <c r="A1456" s="7">
        <v>46000</v>
      </c>
      <c r="B1456" s="7">
        <f t="shared" si="258"/>
        <v>-46</v>
      </c>
      <c r="C1456" s="6">
        <v>0.843073827</v>
      </c>
      <c r="E1456" s="8"/>
      <c r="F1456" s="25"/>
      <c r="G1456" s="25"/>
      <c r="H1456" s="26"/>
      <c r="I1456" s="26"/>
    </row>
    <row r="1457" spans="1:9" ht="15">
      <c r="A1457" s="7">
        <v>45000</v>
      </c>
      <c r="B1457" s="7">
        <f t="shared" si="258"/>
        <v>-45</v>
      </c>
      <c r="C1457" s="6">
        <v>0.84417196000000005</v>
      </c>
      <c r="E1457" s="8"/>
      <c r="F1457" s="25"/>
      <c r="G1457" s="25"/>
      <c r="H1457" s="26"/>
      <c r="I1457" s="26"/>
    </row>
    <row r="1458" spans="1:9" ht="15">
      <c r="A1458" s="7">
        <v>44000</v>
      </c>
      <c r="B1458" s="7">
        <f t="shared" si="258"/>
        <v>-44</v>
      </c>
      <c r="C1458" s="6">
        <v>0.75449661300000004</v>
      </c>
      <c r="E1458" s="8"/>
      <c r="F1458" s="25"/>
      <c r="G1458" s="25"/>
      <c r="H1458" s="26"/>
      <c r="I1458" s="26"/>
    </row>
    <row r="1459" spans="1:9" ht="15">
      <c r="A1459" s="7">
        <v>43000</v>
      </c>
      <c r="B1459" s="7">
        <f t="shared" si="258"/>
        <v>-43</v>
      </c>
      <c r="C1459" s="6">
        <v>0.57203690699999998</v>
      </c>
      <c r="E1459" s="8"/>
      <c r="F1459" s="25"/>
      <c r="G1459" s="25"/>
      <c r="H1459" s="26"/>
      <c r="I1459" s="26"/>
    </row>
    <row r="1460" spans="1:9" ht="15">
      <c r="A1460" s="7">
        <v>42000</v>
      </c>
      <c r="B1460" s="7">
        <f t="shared" si="258"/>
        <v>-42</v>
      </c>
      <c r="C1460" s="6">
        <v>0.42475497299999998</v>
      </c>
      <c r="E1460" s="8"/>
      <c r="F1460" s="25"/>
      <c r="G1460" s="25"/>
      <c r="H1460" s="26"/>
      <c r="I1460" s="26"/>
    </row>
    <row r="1461" spans="1:9" ht="15">
      <c r="A1461" s="7">
        <v>41000</v>
      </c>
      <c r="B1461" s="7">
        <f t="shared" si="258"/>
        <v>-41</v>
      </c>
      <c r="C1461" s="6">
        <v>0.34861165300000002</v>
      </c>
      <c r="E1461" s="8"/>
      <c r="F1461" s="25"/>
      <c r="G1461" s="25"/>
      <c r="H1461" s="26"/>
      <c r="I1461" s="26"/>
    </row>
    <row r="1462" spans="1:9" ht="15">
      <c r="A1462" s="7">
        <v>40000</v>
      </c>
      <c r="B1462" s="7">
        <f t="shared" si="258"/>
        <v>-40</v>
      </c>
      <c r="C1462" s="6">
        <v>0.44840276000000001</v>
      </c>
      <c r="E1462" s="8"/>
      <c r="F1462" s="25"/>
      <c r="G1462" s="25"/>
      <c r="H1462" s="26"/>
      <c r="I1462" s="26"/>
    </row>
    <row r="1463" spans="1:9" ht="15">
      <c r="A1463" s="7">
        <v>39000</v>
      </c>
      <c r="B1463" s="7">
        <f t="shared" si="258"/>
        <v>-39</v>
      </c>
      <c r="C1463" s="6">
        <v>0.69839315999999996</v>
      </c>
      <c r="E1463" s="8"/>
      <c r="F1463" s="25"/>
      <c r="G1463" s="25"/>
      <c r="H1463" s="26"/>
      <c r="I1463" s="26"/>
    </row>
    <row r="1464" spans="1:9" ht="15">
      <c r="A1464" s="7">
        <v>38000</v>
      </c>
      <c r="B1464" s="7">
        <f t="shared" si="258"/>
        <v>-38</v>
      </c>
      <c r="C1464" s="6">
        <v>0.70524023999999996</v>
      </c>
      <c r="E1464" s="8"/>
      <c r="F1464" s="25"/>
      <c r="G1464" s="25"/>
      <c r="H1464" s="26"/>
      <c r="I1464" s="26"/>
    </row>
    <row r="1465" spans="1:9" ht="15">
      <c r="A1465" s="7">
        <v>37000</v>
      </c>
      <c r="B1465" s="7">
        <f t="shared" si="258"/>
        <v>-37</v>
      </c>
      <c r="C1465" s="6">
        <v>0.70721914699999999</v>
      </c>
      <c r="E1465" s="8"/>
      <c r="F1465" s="25"/>
      <c r="G1465" s="25"/>
      <c r="H1465" s="26"/>
      <c r="I1465" s="26"/>
    </row>
    <row r="1466" spans="1:9" ht="15">
      <c r="A1466" s="7">
        <v>36000</v>
      </c>
      <c r="B1466" s="7">
        <f t="shared" si="258"/>
        <v>-36</v>
      </c>
      <c r="C1466" s="6">
        <v>0.82557754699999997</v>
      </c>
      <c r="E1466" s="8"/>
      <c r="F1466" s="25"/>
      <c r="G1466" s="25"/>
      <c r="H1466" s="26"/>
      <c r="I1466" s="26"/>
    </row>
    <row r="1467" spans="1:9" ht="15">
      <c r="A1467" s="7">
        <v>35000</v>
      </c>
      <c r="B1467" s="7">
        <f t="shared" si="258"/>
        <v>-35</v>
      </c>
      <c r="C1467" s="6">
        <v>0.66967406699999998</v>
      </c>
      <c r="E1467" s="8"/>
      <c r="F1467" s="25"/>
      <c r="G1467" s="25"/>
      <c r="H1467" s="26"/>
      <c r="I1467" s="26"/>
    </row>
    <row r="1468" spans="1:9" ht="15">
      <c r="A1468" s="7">
        <v>34000</v>
      </c>
      <c r="B1468" s="7">
        <f t="shared" si="258"/>
        <v>-34</v>
      </c>
      <c r="C1468" s="6">
        <v>0.68299069300000004</v>
      </c>
      <c r="E1468" s="8"/>
      <c r="F1468" s="25"/>
      <c r="G1468" s="25"/>
      <c r="H1468" s="26"/>
      <c r="I1468" s="26"/>
    </row>
    <row r="1469" spans="1:9" ht="15">
      <c r="A1469" s="7">
        <v>33000</v>
      </c>
      <c r="B1469" s="7">
        <f t="shared" si="258"/>
        <v>-33</v>
      </c>
      <c r="C1469" s="6">
        <v>0.74657153300000001</v>
      </c>
      <c r="E1469" s="8"/>
      <c r="F1469" s="25"/>
      <c r="G1469" s="25"/>
      <c r="H1469" s="26"/>
      <c r="I1469" s="26"/>
    </row>
    <row r="1470" spans="1:9" ht="15">
      <c r="A1470" s="7">
        <v>32000</v>
      </c>
      <c r="B1470" s="7">
        <f t="shared" si="258"/>
        <v>-32</v>
      </c>
      <c r="C1470" s="6">
        <v>0.89451444000000002</v>
      </c>
      <c r="E1470" s="8"/>
      <c r="F1470" s="25"/>
      <c r="G1470" s="25"/>
      <c r="H1470" s="26"/>
      <c r="I1470" s="26"/>
    </row>
    <row r="1471" spans="1:9" ht="15">
      <c r="A1471" s="7">
        <v>31000</v>
      </c>
      <c r="B1471" s="7">
        <f t="shared" si="258"/>
        <v>-31</v>
      </c>
      <c r="C1471" s="6">
        <v>0.84557064000000004</v>
      </c>
      <c r="E1471" s="8"/>
      <c r="F1471" s="25"/>
      <c r="G1471" s="25"/>
      <c r="H1471" s="26"/>
      <c r="I1471" s="26"/>
    </row>
    <row r="1472" spans="1:9" ht="15">
      <c r="A1472" s="7">
        <v>30000</v>
      </c>
      <c r="B1472" s="7">
        <f t="shared" si="258"/>
        <v>-30</v>
      </c>
      <c r="C1472" s="6">
        <v>0.83002664000000004</v>
      </c>
      <c r="E1472" s="8"/>
      <c r="F1472" s="25"/>
      <c r="G1472" s="25"/>
      <c r="H1472" s="26"/>
      <c r="I1472" s="26"/>
    </row>
    <row r="1473" spans="1:9" ht="15">
      <c r="A1473" s="7">
        <v>29000</v>
      </c>
      <c r="B1473" s="7">
        <f t="shared" si="258"/>
        <v>-29</v>
      </c>
      <c r="C1473" s="6">
        <v>0.71858195999999996</v>
      </c>
      <c r="E1473" s="8"/>
      <c r="F1473" s="25"/>
      <c r="G1473" s="25"/>
      <c r="H1473" s="26"/>
      <c r="I1473" s="26"/>
    </row>
    <row r="1474" spans="1:9" ht="15">
      <c r="A1474" s="7">
        <v>28000</v>
      </c>
      <c r="B1474" s="7">
        <f t="shared" si="258"/>
        <v>-28</v>
      </c>
      <c r="C1474" s="6">
        <v>0.62448764000000001</v>
      </c>
      <c r="E1474" s="8"/>
      <c r="F1474" s="25"/>
      <c r="G1474" s="25"/>
      <c r="H1474" s="26"/>
      <c r="I1474" s="26"/>
    </row>
    <row r="1475" spans="1:9" ht="15">
      <c r="A1475" s="7">
        <v>27000</v>
      </c>
      <c r="B1475" s="7">
        <f t="shared" ref="B1475:B1502" si="259">-A1475/1000</f>
        <v>-27</v>
      </c>
      <c r="C1475" s="6">
        <v>0.51603834699999995</v>
      </c>
      <c r="E1475" s="8"/>
      <c r="F1475" s="25"/>
      <c r="G1475" s="25"/>
      <c r="H1475" s="26"/>
      <c r="I1475" s="26"/>
    </row>
    <row r="1476" spans="1:9" ht="15">
      <c r="A1476" s="7">
        <v>26000</v>
      </c>
      <c r="B1476" s="7">
        <f t="shared" si="259"/>
        <v>-26</v>
      </c>
      <c r="C1476" s="6">
        <v>0.65261401299999999</v>
      </c>
      <c r="E1476" s="8"/>
      <c r="F1476" s="25"/>
      <c r="G1476" s="25"/>
      <c r="H1476" s="26"/>
      <c r="I1476" s="26"/>
    </row>
    <row r="1477" spans="1:9" ht="15">
      <c r="A1477" s="7">
        <v>25000</v>
      </c>
      <c r="B1477" s="7">
        <f t="shared" si="259"/>
        <v>-25</v>
      </c>
      <c r="C1477" s="6">
        <v>0.78684389300000002</v>
      </c>
      <c r="E1477" s="8"/>
      <c r="F1477" s="25"/>
      <c r="G1477" s="25"/>
      <c r="H1477" s="26"/>
      <c r="I1477" s="26"/>
    </row>
    <row r="1478" spans="1:9" ht="15">
      <c r="A1478" s="7">
        <v>24000</v>
      </c>
      <c r="B1478" s="7">
        <f t="shared" si="259"/>
        <v>-24</v>
      </c>
      <c r="C1478" s="6">
        <v>0.77188009300000004</v>
      </c>
      <c r="E1478" s="8"/>
      <c r="F1478" s="25"/>
      <c r="G1478" s="25"/>
      <c r="H1478" s="26"/>
      <c r="I1478" s="26"/>
    </row>
    <row r="1479" spans="1:9" ht="15">
      <c r="A1479" s="7">
        <v>23000</v>
      </c>
      <c r="B1479" s="7">
        <f t="shared" si="259"/>
        <v>-23</v>
      </c>
      <c r="C1479" s="6">
        <v>0.80180645299999997</v>
      </c>
      <c r="E1479" s="8"/>
      <c r="F1479" s="25"/>
      <c r="G1479" s="25"/>
      <c r="H1479" s="26"/>
      <c r="I1479" s="26"/>
    </row>
    <row r="1480" spans="1:9" ht="15">
      <c r="A1480" s="7">
        <v>22000</v>
      </c>
      <c r="B1480" s="7">
        <f t="shared" si="259"/>
        <v>-22</v>
      </c>
      <c r="C1480" s="6">
        <v>0.83545773300000004</v>
      </c>
      <c r="E1480" s="8"/>
      <c r="F1480" s="25"/>
      <c r="G1480" s="25"/>
      <c r="H1480" s="26"/>
      <c r="I1480" s="26"/>
    </row>
    <row r="1481" spans="1:9" ht="15">
      <c r="A1481" s="7">
        <v>21000</v>
      </c>
      <c r="B1481" s="7">
        <f t="shared" si="259"/>
        <v>-21</v>
      </c>
      <c r="C1481" s="6">
        <v>1.01175544</v>
      </c>
      <c r="E1481" s="8"/>
      <c r="F1481" s="25"/>
      <c r="G1481" s="25"/>
      <c r="H1481" s="26"/>
      <c r="I1481" s="26"/>
    </row>
    <row r="1482" spans="1:9" ht="15">
      <c r="A1482" s="7">
        <v>20000</v>
      </c>
      <c r="B1482" s="7">
        <f t="shared" si="259"/>
        <v>-20</v>
      </c>
      <c r="C1482" s="6">
        <v>0.74680623999999995</v>
      </c>
      <c r="E1482" s="8"/>
      <c r="F1482" s="25"/>
      <c r="G1482" s="25"/>
      <c r="H1482" s="26"/>
      <c r="I1482" s="26"/>
    </row>
    <row r="1483" spans="1:9" ht="15">
      <c r="A1483" s="7">
        <v>19000</v>
      </c>
      <c r="B1483" s="7">
        <f t="shared" si="259"/>
        <v>-19</v>
      </c>
      <c r="C1483" s="6">
        <v>0.747971253</v>
      </c>
      <c r="E1483" s="8"/>
      <c r="F1483" s="25"/>
      <c r="G1483" s="25"/>
      <c r="H1483" s="26"/>
      <c r="I1483" s="26"/>
    </row>
    <row r="1484" spans="1:9" ht="15">
      <c r="A1484" s="7">
        <v>18000</v>
      </c>
      <c r="B1484" s="7">
        <f t="shared" si="259"/>
        <v>-18</v>
      </c>
      <c r="C1484" s="6">
        <v>0.93018224000000005</v>
      </c>
      <c r="E1484" s="8"/>
      <c r="F1484" s="25"/>
      <c r="G1484" s="25"/>
      <c r="H1484" s="26"/>
      <c r="I1484" s="26"/>
    </row>
    <row r="1485" spans="1:9" ht="15">
      <c r="A1485" s="7">
        <v>17000</v>
      </c>
      <c r="B1485" s="7">
        <f t="shared" si="259"/>
        <v>-17</v>
      </c>
      <c r="C1485" s="6">
        <v>0.80793630699999996</v>
      </c>
      <c r="E1485" s="8"/>
      <c r="F1485" s="25"/>
      <c r="G1485" s="25"/>
      <c r="H1485" s="26"/>
      <c r="I1485" s="26"/>
    </row>
    <row r="1486" spans="1:9" ht="15">
      <c r="A1486" s="7">
        <v>16000</v>
      </c>
      <c r="B1486" s="7">
        <f t="shared" si="259"/>
        <v>-16</v>
      </c>
      <c r="C1486" s="6">
        <v>0.84317222700000005</v>
      </c>
      <c r="E1486" s="8"/>
      <c r="F1486" s="25"/>
      <c r="G1486" s="25"/>
      <c r="H1486" s="26"/>
      <c r="I1486" s="26"/>
    </row>
    <row r="1487" spans="1:9" ht="15">
      <c r="A1487" s="7">
        <v>15000</v>
      </c>
      <c r="B1487" s="7">
        <f t="shared" si="259"/>
        <v>-15</v>
      </c>
      <c r="C1487" s="6">
        <v>0.85280186700000005</v>
      </c>
      <c r="E1487" s="8"/>
      <c r="F1487" s="25"/>
      <c r="G1487" s="25"/>
      <c r="H1487" s="26"/>
      <c r="I1487" s="26"/>
    </row>
    <row r="1488" spans="1:9" ht="15">
      <c r="A1488" s="7">
        <v>14000</v>
      </c>
      <c r="B1488" s="7">
        <f t="shared" si="259"/>
        <v>-14</v>
      </c>
      <c r="C1488" s="6">
        <v>0.84114518699999996</v>
      </c>
      <c r="E1488" s="8"/>
      <c r="F1488" s="25"/>
      <c r="G1488" s="25"/>
      <c r="H1488" s="26"/>
      <c r="I1488" s="26"/>
    </row>
    <row r="1489" spans="1:9" ht="15">
      <c r="A1489" s="7">
        <v>13000</v>
      </c>
      <c r="B1489" s="7">
        <f t="shared" si="259"/>
        <v>-13</v>
      </c>
      <c r="C1489" s="6">
        <v>0.81991502699999996</v>
      </c>
      <c r="E1489" s="8"/>
      <c r="F1489" s="25"/>
      <c r="G1489" s="25"/>
      <c r="H1489" s="26"/>
      <c r="I1489" s="26"/>
    </row>
    <row r="1490" spans="1:9" ht="15">
      <c r="A1490" s="7">
        <v>12000</v>
      </c>
      <c r="B1490" s="7">
        <f t="shared" si="259"/>
        <v>-12</v>
      </c>
      <c r="C1490" s="6">
        <v>0.86279748000000001</v>
      </c>
      <c r="E1490" s="8"/>
      <c r="F1490" s="25"/>
      <c r="G1490" s="25"/>
      <c r="H1490" s="26"/>
      <c r="I1490" s="26"/>
    </row>
    <row r="1491" spans="1:9" ht="15">
      <c r="A1491" s="7">
        <v>11000</v>
      </c>
      <c r="B1491" s="7">
        <f t="shared" si="259"/>
        <v>-11</v>
      </c>
      <c r="C1491" s="6">
        <v>0.88925397299999998</v>
      </c>
      <c r="E1491" s="8"/>
      <c r="F1491" s="25"/>
      <c r="G1491" s="25"/>
      <c r="H1491" s="26"/>
      <c r="I1491" s="26"/>
    </row>
    <row r="1492" spans="1:9" ht="15">
      <c r="A1492" s="7">
        <v>10000</v>
      </c>
      <c r="B1492" s="7">
        <f t="shared" si="259"/>
        <v>-10</v>
      </c>
      <c r="C1492" s="6">
        <v>0.98729701299999995</v>
      </c>
      <c r="E1492" s="8"/>
      <c r="F1492" s="25"/>
      <c r="G1492" s="25"/>
      <c r="H1492" s="26"/>
      <c r="I1492" s="26"/>
    </row>
    <row r="1493" spans="1:9" ht="15">
      <c r="A1493" s="7">
        <v>9000</v>
      </c>
      <c r="B1493" s="7">
        <f t="shared" si="259"/>
        <v>-9</v>
      </c>
      <c r="C1493" s="6">
        <v>1.019733507</v>
      </c>
      <c r="E1493" s="8"/>
      <c r="F1493" s="25"/>
      <c r="G1493" s="25"/>
      <c r="H1493" s="26"/>
      <c r="I1493" s="26"/>
    </row>
    <row r="1494" spans="1:9" ht="15">
      <c r="A1494" s="7">
        <v>8000</v>
      </c>
      <c r="B1494" s="7">
        <f t="shared" si="259"/>
        <v>-8</v>
      </c>
      <c r="C1494" s="6">
        <v>1.01000304</v>
      </c>
      <c r="E1494" s="8"/>
      <c r="F1494" s="25"/>
      <c r="G1494" s="25"/>
      <c r="H1494" s="26"/>
      <c r="I1494" s="26"/>
    </row>
    <row r="1495" spans="1:9" ht="15">
      <c r="A1495" s="7">
        <v>7000</v>
      </c>
      <c r="B1495" s="7">
        <f t="shared" si="259"/>
        <v>-7</v>
      </c>
      <c r="C1495" s="6">
        <v>0.98244363999999995</v>
      </c>
      <c r="E1495" s="8"/>
      <c r="F1495" s="25"/>
      <c r="G1495" s="25"/>
      <c r="H1495" s="26"/>
      <c r="I1495" s="26"/>
    </row>
    <row r="1496" spans="1:9" ht="15">
      <c r="A1496" s="7">
        <v>6000</v>
      </c>
      <c r="B1496" s="7">
        <f t="shared" si="259"/>
        <v>-6</v>
      </c>
      <c r="C1496" s="6">
        <v>0.94578361300000002</v>
      </c>
      <c r="E1496" s="8"/>
      <c r="F1496" s="25"/>
      <c r="G1496" s="25"/>
      <c r="H1496" s="26"/>
      <c r="I1496" s="26"/>
    </row>
    <row r="1497" spans="1:9" ht="15">
      <c r="A1497" s="7">
        <v>5000</v>
      </c>
      <c r="B1497" s="7">
        <f t="shared" si="259"/>
        <v>-5</v>
      </c>
      <c r="C1497" s="6">
        <v>0.83744069300000001</v>
      </c>
      <c r="E1497" s="8"/>
      <c r="F1497" s="25"/>
      <c r="G1497" s="25"/>
      <c r="H1497" s="26"/>
      <c r="I1497" s="26"/>
    </row>
    <row r="1498" spans="1:9" ht="15">
      <c r="A1498" s="7">
        <v>4000</v>
      </c>
      <c r="B1498" s="7">
        <f t="shared" si="259"/>
        <v>-4</v>
      </c>
      <c r="C1498" s="6">
        <v>0.86986666700000004</v>
      </c>
      <c r="E1498" s="8"/>
      <c r="F1498" s="25"/>
      <c r="G1498" s="25"/>
      <c r="H1498" s="26"/>
      <c r="I1498" s="26"/>
    </row>
    <row r="1499" spans="1:9" ht="15">
      <c r="A1499" s="7">
        <v>3000</v>
      </c>
      <c r="B1499" s="7">
        <f t="shared" si="259"/>
        <v>-3</v>
      </c>
      <c r="C1499" s="6">
        <v>0.90239999999999998</v>
      </c>
      <c r="E1499" s="8"/>
      <c r="F1499" s="25"/>
      <c r="G1499" s="25"/>
      <c r="H1499" s="26"/>
      <c r="I1499" s="26"/>
    </row>
    <row r="1500" spans="1:9" ht="15">
      <c r="A1500" s="7">
        <v>2000</v>
      </c>
      <c r="B1500" s="13">
        <f t="shared" si="259"/>
        <v>-2</v>
      </c>
      <c r="C1500" s="17">
        <v>0.93493333300000003</v>
      </c>
      <c r="D1500" s="16"/>
      <c r="E1500" s="15"/>
      <c r="F1500" s="25"/>
      <c r="G1500" s="25"/>
      <c r="H1500" s="26"/>
      <c r="I1500" s="26"/>
    </row>
    <row r="1501" spans="1:9" ht="15">
      <c r="A1501" s="7">
        <v>1000</v>
      </c>
      <c r="B1501" s="7">
        <f t="shared" si="259"/>
        <v>-1</v>
      </c>
      <c r="C1501" s="6">
        <v>0.96746666699999995</v>
      </c>
      <c r="F1501" s="25"/>
      <c r="G1501" s="25"/>
      <c r="H1501" s="26"/>
      <c r="I1501" s="26"/>
    </row>
    <row r="1502" spans="1:9" ht="15">
      <c r="A1502" s="7">
        <v>0</v>
      </c>
      <c r="B1502" s="7">
        <f t="shared" si="259"/>
        <v>0</v>
      </c>
      <c r="C1502" s="6">
        <v>1</v>
      </c>
      <c r="F1502" s="25"/>
      <c r="G1502" s="25"/>
      <c r="H1502" s="26"/>
      <c r="I1502" s="26"/>
    </row>
    <row r="1503" spans="1:9">
      <c r="F1503" s="25"/>
      <c r="G1503" s="25"/>
      <c r="H1503" s="26"/>
      <c r="I1503" s="26"/>
    </row>
    <row r="1504" spans="1:9">
      <c r="F1504" s="25"/>
      <c r="G1504" s="25"/>
      <c r="H1504" s="26"/>
      <c r="I1504" s="26"/>
    </row>
    <row r="1505" spans="6:9">
      <c r="F1505" s="25"/>
      <c r="G1505" s="25"/>
      <c r="H1505" s="26"/>
      <c r="I1505" s="26"/>
    </row>
    <row r="1506" spans="6:9">
      <c r="F1506" s="25"/>
      <c r="G1506" s="25"/>
      <c r="H1506" s="26"/>
      <c r="I1506" s="26"/>
    </row>
    <row r="1507" spans="6:9">
      <c r="F1507" s="25"/>
      <c r="G1507" s="25"/>
      <c r="H1507" s="26"/>
      <c r="I1507" s="26"/>
    </row>
    <row r="1508" spans="6:9">
      <c r="F1508" s="25"/>
      <c r="G1508" s="25"/>
      <c r="H1508" s="26"/>
      <c r="I1508" s="26"/>
    </row>
    <row r="1509" spans="6:9">
      <c r="F1509" s="25"/>
      <c r="G1509" s="25"/>
      <c r="H1509" s="26"/>
      <c r="I1509" s="26"/>
    </row>
    <row r="1510" spans="6:9">
      <c r="F1510" s="25"/>
      <c r="G1510" s="25"/>
      <c r="H1510" s="26"/>
      <c r="I1510" s="26"/>
    </row>
    <row r="1511" spans="6:9">
      <c r="F1511" s="25"/>
      <c r="G1511" s="25"/>
      <c r="H1511" s="26"/>
      <c r="I1511" s="26"/>
    </row>
    <row r="1512" spans="6:9">
      <c r="F1512" s="25"/>
      <c r="G1512" s="25"/>
      <c r="H1512" s="26"/>
      <c r="I1512" s="26"/>
    </row>
    <row r="1513" spans="6:9">
      <c r="F1513" s="25"/>
      <c r="G1513" s="25"/>
      <c r="H1513" s="26"/>
      <c r="I1513" s="26"/>
    </row>
    <row r="1514" spans="6:9">
      <c r="F1514" s="25"/>
      <c r="G1514" s="25"/>
      <c r="H1514" s="26"/>
      <c r="I1514" s="26"/>
    </row>
    <row r="1515" spans="6:9">
      <c r="F1515" s="25"/>
      <c r="G1515" s="25"/>
      <c r="H1515" s="26"/>
      <c r="I1515" s="26"/>
    </row>
    <row r="1516" spans="6:9">
      <c r="F1516" s="25"/>
      <c r="G1516" s="25"/>
      <c r="H1516" s="26"/>
      <c r="I1516" s="26"/>
    </row>
    <row r="1517" spans="6:9">
      <c r="F1517" s="25"/>
      <c r="G1517" s="25"/>
      <c r="H1517" s="26"/>
      <c r="I1517" s="26"/>
    </row>
    <row r="1518" spans="6:9">
      <c r="F1518" s="25"/>
      <c r="G1518" s="25"/>
      <c r="H1518" s="26"/>
      <c r="I1518" s="26"/>
    </row>
    <row r="1519" spans="6:9">
      <c r="F1519" s="25"/>
      <c r="G1519" s="25"/>
      <c r="H1519" s="26"/>
      <c r="I1519" s="26"/>
    </row>
    <row r="1520" spans="6:9">
      <c r="F1520" s="25"/>
      <c r="G1520" s="25"/>
      <c r="H1520" s="26"/>
      <c r="I1520" s="26"/>
    </row>
    <row r="1521" spans="6:9">
      <c r="F1521" s="25"/>
      <c r="G1521" s="25"/>
      <c r="H1521" s="26"/>
      <c r="I1521" s="26"/>
    </row>
    <row r="1522" spans="6:9">
      <c r="F1522" s="25"/>
      <c r="G1522" s="25"/>
      <c r="H1522" s="26"/>
      <c r="I1522" s="26"/>
    </row>
    <row r="1523" spans="6:9">
      <c r="F1523" s="25"/>
      <c r="G1523" s="25"/>
      <c r="H1523" s="26"/>
      <c r="I1523" s="26"/>
    </row>
    <row r="1524" spans="6:9">
      <c r="F1524" s="25"/>
      <c r="G1524" s="25"/>
      <c r="H1524" s="26"/>
      <c r="I1524" s="26"/>
    </row>
    <row r="1525" spans="6:9">
      <c r="F1525" s="25"/>
      <c r="G1525" s="25"/>
      <c r="H1525" s="26"/>
      <c r="I1525" s="26"/>
    </row>
    <row r="1526" spans="6:9">
      <c r="F1526" s="25"/>
      <c r="G1526" s="25"/>
      <c r="H1526" s="26"/>
      <c r="I1526" s="26"/>
    </row>
    <row r="1527" spans="6:9">
      <c r="F1527" s="25"/>
      <c r="G1527" s="25"/>
      <c r="H1527" s="26"/>
      <c r="I1527" s="26"/>
    </row>
    <row r="1528" spans="6:9">
      <c r="F1528" s="25"/>
      <c r="G1528" s="25"/>
      <c r="H1528" s="26"/>
      <c r="I1528" s="26"/>
    </row>
    <row r="1529" spans="6:9">
      <c r="F1529" s="25"/>
      <c r="G1529" s="25"/>
      <c r="H1529" s="26"/>
      <c r="I1529" s="26"/>
    </row>
    <row r="1530" spans="6:9">
      <c r="F1530" s="25"/>
      <c r="G1530" s="25"/>
      <c r="H1530" s="26"/>
      <c r="I1530" s="26"/>
    </row>
    <row r="1531" spans="6:9">
      <c r="F1531" s="25"/>
      <c r="G1531" s="25"/>
      <c r="H1531" s="26"/>
      <c r="I1531" s="26"/>
    </row>
    <row r="1532" spans="6:9">
      <c r="F1532" s="25"/>
      <c r="G1532" s="25"/>
      <c r="H1532" s="26"/>
      <c r="I1532" s="26"/>
    </row>
    <row r="1533" spans="6:9">
      <c r="F1533" s="25"/>
      <c r="G1533" s="25"/>
      <c r="H1533" s="26"/>
      <c r="I1533" s="26"/>
    </row>
    <row r="1534" spans="6:9">
      <c r="F1534" s="25"/>
      <c r="G1534" s="25"/>
      <c r="H1534" s="26"/>
      <c r="I1534" s="26"/>
    </row>
    <row r="1535" spans="6:9">
      <c r="F1535" s="25"/>
      <c r="G1535" s="25"/>
      <c r="H1535" s="26"/>
      <c r="I1535" s="26"/>
    </row>
    <row r="1536" spans="6:9">
      <c r="F1536" s="25"/>
      <c r="G1536" s="25"/>
      <c r="H1536" s="26"/>
      <c r="I1536" s="26"/>
    </row>
    <row r="1537" spans="6:9">
      <c r="F1537" s="25"/>
      <c r="G1537" s="25"/>
      <c r="H1537" s="26"/>
      <c r="I1537" s="26"/>
    </row>
    <row r="1538" spans="6:9">
      <c r="F1538" s="25"/>
      <c r="G1538" s="25"/>
      <c r="H1538" s="26"/>
      <c r="I1538" s="26"/>
    </row>
  </sheetData>
  <sheetProtection sheet="1" objects="1" scenarios="1"/>
  <sortState ref="A2:B1502">
    <sortCondition descending="1"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28.7109375" style="5" customWidth="1"/>
    <col min="2" max="2" width="57.85546875" style="5" customWidth="1"/>
    <col min="3" max="11" width="9.140625" style="5"/>
  </cols>
  <sheetData>
    <row r="1" spans="1:11" s="3" customForma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3" customFormat="1" ht="15">
      <c r="A2" s="64"/>
      <c r="B2"/>
      <c r="C2" s="11"/>
      <c r="D2" s="11"/>
      <c r="E2" s="11"/>
      <c r="F2" s="11"/>
      <c r="G2" s="11"/>
      <c r="H2" s="11"/>
      <c r="I2" s="11"/>
      <c r="J2" s="11"/>
      <c r="K2" s="11"/>
    </row>
    <row r="3" spans="1:11" s="3" customFormat="1" ht="16.5" thickBot="1">
      <c r="A3" s="80" t="s">
        <v>75</v>
      </c>
      <c r="B3"/>
      <c r="C3" s="11"/>
      <c r="D3" s="11"/>
      <c r="E3" s="11"/>
      <c r="F3" s="11"/>
      <c r="G3" s="11"/>
      <c r="H3" s="11"/>
      <c r="I3" s="11"/>
      <c r="J3" s="11"/>
      <c r="K3" s="11"/>
    </row>
    <row r="4" spans="1:11" s="3" customFormat="1" ht="15.75" thickTop="1" thickBot="1">
      <c r="A4" s="65" t="s">
        <v>76</v>
      </c>
      <c r="B4" s="66" t="s">
        <v>77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s="3" customFormat="1" ht="3" customHeight="1" thickBot="1">
      <c r="A5" s="67"/>
      <c r="B5" s="69"/>
      <c r="C5" s="11"/>
      <c r="D5" s="11"/>
      <c r="E5" s="11"/>
      <c r="F5" s="11"/>
      <c r="G5" s="11"/>
      <c r="H5" s="11"/>
      <c r="I5" s="11"/>
      <c r="J5" s="11"/>
      <c r="K5" s="11"/>
    </row>
    <row r="6" spans="1:11" s="3" customFormat="1" ht="15.75" thickBot="1">
      <c r="A6" s="70" t="s">
        <v>78</v>
      </c>
      <c r="B6" s="71"/>
      <c r="C6" s="11"/>
      <c r="D6" s="11"/>
      <c r="E6" s="11"/>
      <c r="F6" s="11"/>
      <c r="G6" s="11"/>
      <c r="H6" s="11"/>
      <c r="I6" s="11"/>
      <c r="J6" s="11"/>
      <c r="K6" s="11"/>
    </row>
    <row r="7" spans="1:11" s="3" customFormat="1" ht="15.75" thickBot="1">
      <c r="A7" s="72" t="s">
        <v>79</v>
      </c>
      <c r="B7" s="73" t="s">
        <v>80</v>
      </c>
      <c r="C7" s="11"/>
      <c r="D7" s="11"/>
      <c r="E7" s="11"/>
      <c r="F7" s="11"/>
      <c r="G7" s="11"/>
      <c r="H7" s="11"/>
      <c r="I7" s="11"/>
      <c r="J7" s="11"/>
      <c r="K7" s="11"/>
    </row>
    <row r="8" spans="1:11" s="3" customFormat="1" ht="15.75" thickBot="1">
      <c r="A8" s="72" t="s">
        <v>81</v>
      </c>
      <c r="B8" s="74" t="s">
        <v>82</v>
      </c>
      <c r="C8" s="11"/>
      <c r="D8" s="11"/>
      <c r="E8" s="11"/>
      <c r="F8" s="11"/>
      <c r="G8" s="11"/>
      <c r="H8" s="11"/>
      <c r="I8" s="11"/>
      <c r="J8" s="11"/>
      <c r="K8" s="11"/>
    </row>
    <row r="9" spans="1:11" s="3" customFormat="1" ht="15.75" thickBot="1">
      <c r="A9" s="72" t="s">
        <v>83</v>
      </c>
      <c r="B9" s="73" t="s">
        <v>84</v>
      </c>
      <c r="C9" s="11"/>
      <c r="D9" s="11"/>
      <c r="E9" s="11"/>
      <c r="F9" s="11"/>
      <c r="G9" s="11"/>
      <c r="H9" s="11"/>
      <c r="I9" s="11"/>
      <c r="J9" s="11"/>
      <c r="K9" s="11"/>
    </row>
    <row r="10" spans="1:11" s="3" customFormat="1" ht="3" customHeight="1" thickBot="1">
      <c r="A10" s="75"/>
      <c r="B10" s="76"/>
      <c r="C10" s="11"/>
      <c r="D10" s="11"/>
      <c r="E10" s="11"/>
      <c r="F10" s="11"/>
      <c r="G10" s="11"/>
      <c r="H10" s="11"/>
      <c r="I10" s="11"/>
      <c r="J10" s="11"/>
      <c r="K10" s="11"/>
    </row>
    <row r="11" spans="1:11" s="3" customFormat="1" ht="15.75" thickBot="1">
      <c r="A11" s="70" t="s">
        <v>85</v>
      </c>
      <c r="B11" s="71"/>
      <c r="C11" s="11"/>
      <c r="D11" s="11"/>
      <c r="E11" s="11"/>
      <c r="F11" s="11"/>
      <c r="G11" s="11"/>
      <c r="H11" s="11"/>
      <c r="I11" s="11"/>
      <c r="J11" s="11"/>
      <c r="K11" s="11"/>
    </row>
    <row r="12" spans="1:11" s="3" customFormat="1" ht="15.75" thickBot="1">
      <c r="A12" s="72" t="s">
        <v>86</v>
      </c>
      <c r="B12" s="73" t="s">
        <v>87</v>
      </c>
      <c r="C12" s="11"/>
      <c r="D12" s="11"/>
      <c r="E12" s="11"/>
      <c r="F12" s="11"/>
      <c r="G12" s="11"/>
      <c r="H12" s="11"/>
      <c r="I12" s="11"/>
      <c r="J12" s="11"/>
      <c r="K12" s="11"/>
    </row>
    <row r="13" spans="1:11" s="3" customFormat="1" ht="15.75" thickBot="1">
      <c r="A13" s="72" t="s">
        <v>88</v>
      </c>
      <c r="B13" s="73" t="s">
        <v>89</v>
      </c>
      <c r="C13" s="11"/>
      <c r="D13" s="11"/>
      <c r="E13" s="11"/>
      <c r="F13" s="11"/>
      <c r="G13" s="11"/>
      <c r="H13" s="11"/>
      <c r="I13" s="11"/>
      <c r="J13" s="11"/>
      <c r="K13" s="11"/>
    </row>
    <row r="14" spans="1:11" s="3" customFormat="1" ht="15.75" thickBot="1">
      <c r="A14" s="72" t="s">
        <v>90</v>
      </c>
      <c r="B14" s="79">
        <v>1501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1" s="3" customFormat="1" ht="15.75" thickBot="1">
      <c r="A15" s="72" t="s">
        <v>91</v>
      </c>
      <c r="B15" s="73" t="s">
        <v>92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1" s="3" customFormat="1" ht="15.75" thickBot="1">
      <c r="A16" s="72" t="s">
        <v>93</v>
      </c>
      <c r="B16" s="73" t="s">
        <v>94</v>
      </c>
      <c r="C16" s="11"/>
      <c r="D16" s="11"/>
      <c r="E16" s="11"/>
      <c r="F16" s="11"/>
      <c r="G16" s="11"/>
      <c r="H16" s="11"/>
      <c r="I16" s="11"/>
      <c r="J16" s="11"/>
      <c r="K16" s="11"/>
    </row>
    <row r="17" spans="1:11" s="3" customFormat="1" ht="15.75" thickBot="1">
      <c r="A17" s="77" t="s">
        <v>95</v>
      </c>
      <c r="B17" s="78" t="s">
        <v>96</v>
      </c>
      <c r="C17" s="11"/>
      <c r="D17" s="11"/>
      <c r="E17" s="11"/>
      <c r="F17" s="11"/>
      <c r="G17" s="11"/>
      <c r="H17" s="11"/>
      <c r="I17" s="11"/>
      <c r="J17" s="11"/>
      <c r="K17" s="11"/>
    </row>
    <row r="18" spans="1:11" s="3" customFormat="1" ht="15.75" thickTop="1">
      <c r="A18" s="64"/>
      <c r="B18"/>
      <c r="C18" s="11"/>
      <c r="D18" s="11"/>
      <c r="E18" s="11"/>
      <c r="F18" s="11"/>
      <c r="G18" s="11"/>
      <c r="H18" s="11"/>
      <c r="I18" s="11"/>
      <c r="J18" s="11"/>
      <c r="K18" s="11"/>
    </row>
    <row r="19" spans="1:11" s="3" customFormat="1" ht="15">
      <c r="A19" s="11"/>
      <c r="B19" s="64"/>
      <c r="C19"/>
      <c r="D19"/>
      <c r="E19"/>
      <c r="F19"/>
      <c r="G19"/>
      <c r="H19"/>
      <c r="I19" s="11"/>
      <c r="J19" s="11"/>
      <c r="K19" s="11"/>
    </row>
    <row r="20" spans="1:11" s="3" customFormat="1" ht="16.5" thickBot="1">
      <c r="A20" s="11"/>
      <c r="B20" s="80" t="s">
        <v>97</v>
      </c>
      <c r="C20"/>
      <c r="D20"/>
      <c r="E20"/>
      <c r="F20"/>
      <c r="G20"/>
      <c r="H20"/>
      <c r="I20" s="11"/>
      <c r="J20" s="11"/>
      <c r="K20" s="11"/>
    </row>
    <row r="21" spans="1:11" s="3" customFormat="1" ht="16.5" thickTop="1" thickBot="1">
      <c r="A21" s="11"/>
      <c r="B21" s="65" t="s">
        <v>98</v>
      </c>
      <c r="C21" s="81" t="s">
        <v>99</v>
      </c>
      <c r="D21" s="82" t="s">
        <v>100</v>
      </c>
      <c r="E21" s="82" t="s">
        <v>101</v>
      </c>
      <c r="F21" s="82" t="s">
        <v>102</v>
      </c>
      <c r="G21" s="82"/>
      <c r="H21" s="83"/>
      <c r="I21" s="11"/>
      <c r="J21" s="11"/>
      <c r="K21" s="11"/>
    </row>
    <row r="22" spans="1:11" s="3" customFormat="1" ht="3" customHeight="1" thickBot="1">
      <c r="A22" s="11"/>
      <c r="B22" s="67"/>
      <c r="C22" s="84"/>
      <c r="D22" s="85"/>
      <c r="E22" s="85"/>
      <c r="F22" s="85"/>
      <c r="G22" s="85"/>
      <c r="H22" s="68"/>
      <c r="I22" s="11"/>
      <c r="J22" s="11"/>
      <c r="K22" s="11"/>
    </row>
    <row r="23" spans="1:11" s="3" customFormat="1" ht="15.75" thickBot="1">
      <c r="A23" s="11"/>
      <c r="B23" s="70" t="s">
        <v>103</v>
      </c>
      <c r="C23" s="86" t="s">
        <v>104</v>
      </c>
      <c r="D23" s="87" t="s">
        <v>105</v>
      </c>
      <c r="E23" s="87" t="s">
        <v>106</v>
      </c>
      <c r="F23" s="87" t="s">
        <v>107</v>
      </c>
      <c r="G23" s="87"/>
      <c r="H23" s="71"/>
      <c r="I23" s="11"/>
      <c r="J23" s="11"/>
      <c r="K23" s="11"/>
    </row>
    <row r="24" spans="1:11" s="3" customFormat="1" ht="3" customHeight="1" thickBot="1">
      <c r="A24" s="11"/>
      <c r="B24" s="75"/>
      <c r="C24" s="84"/>
      <c r="D24" s="85"/>
      <c r="E24" s="85"/>
      <c r="F24" s="85"/>
      <c r="G24" s="85"/>
      <c r="H24" s="68"/>
      <c r="I24" s="11"/>
      <c r="J24" s="11"/>
      <c r="K24" s="11"/>
    </row>
    <row r="25" spans="1:11" s="3" customFormat="1" ht="15.75" thickBot="1">
      <c r="A25" s="11"/>
      <c r="B25" s="72" t="s">
        <v>108</v>
      </c>
      <c r="C25" s="88" t="s">
        <v>109</v>
      </c>
      <c r="D25" s="89" t="s">
        <v>110</v>
      </c>
      <c r="E25" s="89" t="s">
        <v>104</v>
      </c>
      <c r="F25" s="89" t="s">
        <v>105</v>
      </c>
      <c r="G25" s="90"/>
      <c r="H25" s="71"/>
      <c r="I25" s="11"/>
      <c r="J25" s="11"/>
      <c r="K25" s="11"/>
    </row>
    <row r="26" spans="1:11" s="3" customFormat="1" ht="15.75" thickBot="1">
      <c r="A26" s="11"/>
      <c r="B26" s="72" t="s">
        <v>111</v>
      </c>
      <c r="C26" s="88" t="s">
        <v>60</v>
      </c>
      <c r="D26" s="89" t="s">
        <v>60</v>
      </c>
      <c r="E26" s="89" t="s">
        <v>60</v>
      </c>
      <c r="F26" s="89" t="s">
        <v>60</v>
      </c>
      <c r="G26" s="90"/>
      <c r="H26" s="71"/>
      <c r="I26" s="11"/>
      <c r="J26" s="11"/>
      <c r="K26" s="11"/>
    </row>
    <row r="27" spans="1:11" s="3" customFormat="1" ht="15.75" thickBot="1">
      <c r="A27" s="11"/>
      <c r="B27" s="72" t="s">
        <v>112</v>
      </c>
      <c r="C27" s="88" t="s">
        <v>113</v>
      </c>
      <c r="D27" s="89" t="s">
        <v>113</v>
      </c>
      <c r="E27" s="89" t="s">
        <v>113</v>
      </c>
      <c r="F27" s="89" t="s">
        <v>113</v>
      </c>
      <c r="G27" s="90"/>
      <c r="H27" s="71"/>
      <c r="I27" s="11"/>
      <c r="J27" s="11"/>
      <c r="K27" s="11"/>
    </row>
    <row r="28" spans="1:11" s="3" customFormat="1" ht="15.75" thickBot="1">
      <c r="A28" s="11"/>
      <c r="B28" s="72" t="s">
        <v>114</v>
      </c>
      <c r="C28" s="88" t="s">
        <v>115</v>
      </c>
      <c r="D28" s="89" t="s">
        <v>115</v>
      </c>
      <c r="E28" s="89" t="s">
        <v>115</v>
      </c>
      <c r="F28" s="89" t="s">
        <v>115</v>
      </c>
      <c r="G28" s="90"/>
      <c r="H28" s="71"/>
      <c r="I28" s="11"/>
      <c r="J28" s="11"/>
      <c r="K28" s="11"/>
    </row>
    <row r="29" spans="1:11" s="3" customFormat="1" ht="15.75" thickBot="1">
      <c r="A29" s="11"/>
      <c r="B29" s="72" t="s">
        <v>116</v>
      </c>
      <c r="C29" s="88">
        <v>0</v>
      </c>
      <c r="D29" s="89">
        <v>0</v>
      </c>
      <c r="E29" s="89">
        <v>0</v>
      </c>
      <c r="F29" s="89">
        <v>0</v>
      </c>
      <c r="G29" s="90"/>
      <c r="H29" s="71"/>
      <c r="I29" s="11"/>
      <c r="J29" s="11"/>
      <c r="K29" s="11"/>
    </row>
    <row r="30" spans="1:11" s="3" customFormat="1" ht="15.75" thickBot="1">
      <c r="A30" s="11"/>
      <c r="B30" s="72" t="s">
        <v>117</v>
      </c>
      <c r="C30" s="88" t="s">
        <v>118</v>
      </c>
      <c r="D30" s="89" t="s">
        <v>119</v>
      </c>
      <c r="E30" s="89" t="s">
        <v>120</v>
      </c>
      <c r="F30" s="89" t="s">
        <v>121</v>
      </c>
      <c r="G30" s="90"/>
      <c r="H30" s="71"/>
      <c r="I30" s="11"/>
      <c r="J30" s="11"/>
      <c r="K30" s="11"/>
    </row>
    <row r="31" spans="1:11" s="3" customFormat="1" ht="15.75" thickBot="1">
      <c r="A31" s="11"/>
      <c r="B31" s="72" t="s">
        <v>122</v>
      </c>
      <c r="C31" s="88" t="s">
        <v>123</v>
      </c>
      <c r="D31" s="89" t="s">
        <v>124</v>
      </c>
      <c r="E31" s="89" t="s">
        <v>125</v>
      </c>
      <c r="F31" s="89" t="s">
        <v>126</v>
      </c>
      <c r="G31" s="90"/>
      <c r="H31" s="71"/>
      <c r="I31" s="11"/>
      <c r="J31" s="11"/>
      <c r="K31" s="11"/>
    </row>
    <row r="32" spans="1:11" s="3" customFormat="1" ht="3" customHeight="1" thickBot="1">
      <c r="A32" s="11"/>
      <c r="B32" s="75"/>
      <c r="C32" s="84"/>
      <c r="D32" s="91"/>
      <c r="E32" s="91"/>
      <c r="F32" s="91"/>
      <c r="G32" s="91"/>
      <c r="H32" s="68"/>
      <c r="I32" s="11"/>
      <c r="J32" s="11"/>
      <c r="K32" s="11"/>
    </row>
    <row r="33" spans="1:11" s="3" customFormat="1" ht="15.75" thickBot="1">
      <c r="A33" s="11"/>
      <c r="B33" s="70" t="s">
        <v>127</v>
      </c>
      <c r="C33" s="86" t="s">
        <v>104</v>
      </c>
      <c r="D33" s="87" t="s">
        <v>105</v>
      </c>
      <c r="E33" s="87" t="s">
        <v>106</v>
      </c>
      <c r="F33" s="87" t="s">
        <v>107</v>
      </c>
      <c r="G33" s="87"/>
      <c r="H33" s="71"/>
      <c r="I33" s="11"/>
      <c r="J33" s="11"/>
      <c r="K33" s="11"/>
    </row>
    <row r="34" spans="1:11" s="3" customFormat="1" ht="3" customHeight="1" thickBot="1">
      <c r="A34" s="11"/>
      <c r="B34" s="75"/>
      <c r="C34" s="84"/>
      <c r="D34" s="85"/>
      <c r="E34" s="85"/>
      <c r="F34" s="85"/>
      <c r="G34" s="85"/>
      <c r="H34" s="68"/>
      <c r="I34" s="11"/>
      <c r="J34" s="11"/>
      <c r="K34" s="11"/>
    </row>
    <row r="35" spans="1:11" s="3" customFormat="1" ht="15.75" thickBot="1">
      <c r="A35" s="11"/>
      <c r="B35" s="72" t="s">
        <v>128</v>
      </c>
      <c r="C35" s="88">
        <v>963</v>
      </c>
      <c r="D35" s="90">
        <v>314</v>
      </c>
      <c r="E35" s="90">
        <v>101</v>
      </c>
      <c r="F35" s="90">
        <v>29</v>
      </c>
      <c r="G35" s="90"/>
      <c r="H35" s="71"/>
      <c r="I35" s="11"/>
      <c r="J35" s="11"/>
      <c r="K35" s="11"/>
    </row>
    <row r="36" spans="1:11" s="3" customFormat="1" ht="15.75" thickBot="1">
      <c r="A36" s="11"/>
      <c r="B36" s="72" t="s">
        <v>129</v>
      </c>
      <c r="C36" s="88">
        <v>107</v>
      </c>
      <c r="D36" s="90">
        <v>35</v>
      </c>
      <c r="E36" s="90">
        <v>11</v>
      </c>
      <c r="F36" s="90">
        <v>3</v>
      </c>
      <c r="G36" s="90"/>
      <c r="H36" s="71"/>
      <c r="I36" s="11"/>
      <c r="J36" s="11"/>
      <c r="K36" s="11"/>
    </row>
    <row r="37" spans="1:11" s="3" customFormat="1" ht="3" customHeight="1" thickBot="1">
      <c r="A37" s="11"/>
      <c r="B37" s="75"/>
      <c r="C37" s="84"/>
      <c r="D37" s="91"/>
      <c r="E37" s="91"/>
      <c r="F37" s="91"/>
      <c r="G37" s="91"/>
      <c r="H37" s="68"/>
      <c r="I37" s="11"/>
      <c r="J37" s="11"/>
      <c r="K37" s="11"/>
    </row>
    <row r="38" spans="1:11" s="3" customFormat="1" ht="15.75" thickBot="1">
      <c r="A38" s="11"/>
      <c r="B38" s="72" t="s">
        <v>130</v>
      </c>
      <c r="C38" s="88">
        <v>-0.71699999999999997</v>
      </c>
      <c r="D38" s="90">
        <v>-0.71099999999999997</v>
      </c>
      <c r="E38" s="90">
        <v>-0.63800000000000001</v>
      </c>
      <c r="F38" s="90">
        <v>-0.36699999999999999</v>
      </c>
      <c r="G38" s="90"/>
      <c r="H38" s="71"/>
      <c r="I38" s="11"/>
      <c r="J38" s="11"/>
      <c r="K38" s="11"/>
    </row>
    <row r="39" spans="1:11" s="3" customFormat="1" ht="15.75" thickBot="1">
      <c r="A39" s="11"/>
      <c r="B39" s="72" t="s">
        <v>131</v>
      </c>
      <c r="C39" s="88">
        <v>-8.5000000000000006E-2</v>
      </c>
      <c r="D39" s="90">
        <v>-0.152</v>
      </c>
      <c r="E39" s="90">
        <v>-0.17199999999999999</v>
      </c>
      <c r="F39" s="90">
        <v>-0.108</v>
      </c>
      <c r="G39" s="90"/>
      <c r="H39" s="71"/>
      <c r="I39" s="11"/>
      <c r="J39" s="11"/>
      <c r="K39" s="11"/>
    </row>
    <row r="40" spans="1:11" s="3" customFormat="1" ht="15.75" thickBot="1">
      <c r="A40" s="11"/>
      <c r="B40" s="72" t="s">
        <v>132</v>
      </c>
      <c r="C40" s="88">
        <v>6.0000000000000001E-3</v>
      </c>
      <c r="D40" s="90">
        <v>1.7000000000000001E-2</v>
      </c>
      <c r="E40" s="90">
        <v>-1.2999999999999999E-2</v>
      </c>
      <c r="F40" s="90">
        <v>-4.0000000000000001E-3</v>
      </c>
      <c r="G40" s="90"/>
      <c r="H40" s="71"/>
      <c r="I40" s="11"/>
      <c r="J40" s="11"/>
      <c r="K40" s="11"/>
    </row>
    <row r="41" spans="1:11" s="3" customFormat="1" ht="15.75" thickBot="1">
      <c r="A41" s="11"/>
      <c r="B41" s="72" t="s">
        <v>133</v>
      </c>
      <c r="C41" s="88">
        <v>9.8000000000000004E-2</v>
      </c>
      <c r="D41" s="90">
        <v>0.16</v>
      </c>
      <c r="E41" s="90">
        <v>0.20699999999999999</v>
      </c>
      <c r="F41" s="90">
        <v>8.5000000000000006E-2</v>
      </c>
      <c r="G41" s="90"/>
      <c r="H41" s="71"/>
      <c r="I41" s="11"/>
      <c r="J41" s="11"/>
      <c r="K41" s="11"/>
    </row>
    <row r="42" spans="1:11" s="3" customFormat="1" ht="15.75" thickBot="1">
      <c r="A42" s="11"/>
      <c r="B42" s="72" t="s">
        <v>134</v>
      </c>
      <c r="C42" s="88">
        <v>0.64600000000000002</v>
      </c>
      <c r="D42" s="90">
        <v>0.86299999999999999</v>
      </c>
      <c r="E42" s="90">
        <v>0.63400000000000001</v>
      </c>
      <c r="F42" s="90">
        <v>0.48099999999999998</v>
      </c>
      <c r="G42" s="90"/>
      <c r="H42" s="71"/>
      <c r="I42" s="11"/>
      <c r="J42" s="11"/>
      <c r="K42" s="11"/>
    </row>
    <row r="43" spans="1:11" s="3" customFormat="1" ht="15.75" thickBot="1">
      <c r="A43" s="11"/>
      <c r="B43" s="72" t="s">
        <v>135</v>
      </c>
      <c r="C43" s="88">
        <v>5.0000000000000001E-3</v>
      </c>
      <c r="D43" s="90">
        <v>3.0000000000000001E-3</v>
      </c>
      <c r="E43" s="90">
        <v>0</v>
      </c>
      <c r="F43" s="90">
        <v>0</v>
      </c>
      <c r="G43" s="90"/>
      <c r="H43" s="71"/>
      <c r="I43" s="11"/>
      <c r="J43" s="11"/>
      <c r="K43" s="11"/>
    </row>
    <row r="44" spans="1:11" s="3" customFormat="1" ht="3" customHeight="1" thickBot="1">
      <c r="A44" s="11"/>
      <c r="B44" s="75"/>
      <c r="C44" s="84"/>
      <c r="D44" s="91"/>
      <c r="E44" s="91"/>
      <c r="F44" s="91"/>
      <c r="G44" s="91"/>
      <c r="H44" s="68"/>
      <c r="I44" s="11"/>
      <c r="J44" s="11"/>
      <c r="K44" s="11"/>
    </row>
    <row r="45" spans="1:11" s="3" customFormat="1" ht="15.75" thickBot="1">
      <c r="A45" s="11"/>
      <c r="B45" s="72" t="s">
        <v>136</v>
      </c>
      <c r="C45" s="88">
        <v>5.1999999999999998E-3</v>
      </c>
      <c r="D45" s="90">
        <v>1.3650000000000001E-2</v>
      </c>
      <c r="E45" s="90">
        <v>2.6720000000000001E-2</v>
      </c>
      <c r="F45" s="90">
        <v>3.1539999999999999E-2</v>
      </c>
      <c r="G45" s="90"/>
      <c r="H45" s="71"/>
      <c r="I45" s="11"/>
      <c r="J45" s="11"/>
      <c r="K45" s="11"/>
    </row>
    <row r="46" spans="1:11" s="3" customFormat="1" ht="15.75" thickBot="1">
      <c r="A46" s="11"/>
      <c r="B46" s="72" t="s">
        <v>137</v>
      </c>
      <c r="C46" s="88">
        <v>-9.8399999999999998E-3</v>
      </c>
      <c r="D46" s="90">
        <v>-2.3900000000000001E-2</v>
      </c>
      <c r="E46" s="90">
        <v>-5.323E-2</v>
      </c>
      <c r="F46" s="90">
        <v>-6.6600000000000006E-2</v>
      </c>
      <c r="G46" s="90"/>
      <c r="H46" s="71"/>
      <c r="I46" s="11"/>
      <c r="J46" s="11"/>
      <c r="K46" s="11"/>
    </row>
    <row r="47" spans="1:11" ht="15.75" thickBot="1">
      <c r="B47" s="72" t="s">
        <v>138</v>
      </c>
      <c r="C47" s="88">
        <v>1.056E-2</v>
      </c>
      <c r="D47" s="90">
        <v>2.9829999999999999E-2</v>
      </c>
      <c r="E47" s="90">
        <v>5.2780000000000001E-2</v>
      </c>
      <c r="F47" s="90">
        <v>6.2600000000000003E-2</v>
      </c>
      <c r="G47" s="90"/>
      <c r="H47" s="71"/>
    </row>
    <row r="48" spans="1:11" ht="15.75" thickBot="1">
      <c r="B48" s="72" t="s">
        <v>139</v>
      </c>
      <c r="C48" s="88">
        <v>2.5999999999999999E-2</v>
      </c>
      <c r="D48" s="90">
        <v>5.8529999999999999E-2</v>
      </c>
      <c r="E48" s="90">
        <v>7.2099999999999997E-2</v>
      </c>
      <c r="F48" s="90">
        <v>2.8850000000000001E-2</v>
      </c>
      <c r="G48" s="90"/>
      <c r="H48" s="71"/>
    </row>
    <row r="49" spans="2:8" ht="15.75" thickBot="1">
      <c r="B49" s="72" t="s">
        <v>140</v>
      </c>
      <c r="C49" s="88">
        <v>0.16125</v>
      </c>
      <c r="D49" s="90">
        <v>0.24193999999999999</v>
      </c>
      <c r="E49" s="90">
        <v>0.26851000000000003</v>
      </c>
      <c r="F49" s="90">
        <v>0.16983999999999999</v>
      </c>
      <c r="G49" s="90"/>
      <c r="H49" s="71"/>
    </row>
    <row r="50" spans="2:8" ht="3" customHeight="1" thickBot="1">
      <c r="B50" s="75"/>
      <c r="C50" s="84"/>
      <c r="D50" s="91"/>
      <c r="E50" s="91"/>
      <c r="F50" s="91"/>
      <c r="G50" s="91"/>
      <c r="H50" s="68"/>
    </row>
    <row r="51" spans="2:8" ht="15.75" thickBot="1">
      <c r="B51" s="72" t="s">
        <v>141</v>
      </c>
      <c r="C51" s="88">
        <v>-0.37</v>
      </c>
      <c r="D51" s="90">
        <v>-0.15</v>
      </c>
      <c r="E51" s="90">
        <v>0</v>
      </c>
      <c r="F51" s="90">
        <v>0.71</v>
      </c>
      <c r="G51" s="90"/>
      <c r="H51" s="71"/>
    </row>
    <row r="52" spans="2:8" ht="15.75" thickBot="1">
      <c r="B52" s="77" t="s">
        <v>142</v>
      </c>
      <c r="C52" s="92">
        <v>1.32</v>
      </c>
      <c r="D52" s="93">
        <v>0.31</v>
      </c>
      <c r="E52" s="93">
        <v>-0.64</v>
      </c>
      <c r="F52" s="93">
        <v>0.87</v>
      </c>
      <c r="G52" s="93"/>
      <c r="H52" s="94"/>
    </row>
    <row r="53" spans="2:8" ht="15.75" thickTop="1">
      <c r="B53" s="64"/>
      <c r="C53"/>
      <c r="D53"/>
      <c r="E53"/>
      <c r="F53"/>
      <c r="G53"/>
      <c r="H53"/>
    </row>
    <row r="54" spans="2:8" ht="15">
      <c r="B54" s="64"/>
      <c r="C54"/>
      <c r="D54"/>
      <c r="E54"/>
      <c r="F54"/>
      <c r="G54"/>
      <c r="H54"/>
    </row>
    <row r="55" spans="2:8" ht="16.5" thickBot="1">
      <c r="B55" s="80" t="s">
        <v>143</v>
      </c>
      <c r="C55"/>
      <c r="D55"/>
      <c r="E55"/>
      <c r="F55"/>
      <c r="G55"/>
      <c r="H55"/>
    </row>
    <row r="56" spans="2:8" ht="16.5" thickTop="1" thickBot="1">
      <c r="B56" s="65" t="s">
        <v>98</v>
      </c>
      <c r="C56" s="81" t="s">
        <v>99</v>
      </c>
      <c r="D56" s="82" t="s">
        <v>144</v>
      </c>
      <c r="E56" s="82" t="s">
        <v>101</v>
      </c>
      <c r="F56" s="82" t="s">
        <v>102</v>
      </c>
      <c r="G56" s="95"/>
      <c r="H56" s="83"/>
    </row>
    <row r="57" spans="2:8" ht="3" customHeight="1" thickBot="1">
      <c r="B57" s="67"/>
      <c r="C57" s="84"/>
      <c r="D57" s="96"/>
      <c r="E57" s="96"/>
      <c r="F57" s="96"/>
      <c r="G57" s="96"/>
      <c r="H57" s="68"/>
    </row>
    <row r="58" spans="2:8" ht="15.75" thickBot="1">
      <c r="B58" s="70" t="s">
        <v>145</v>
      </c>
      <c r="C58" s="86" t="s">
        <v>104</v>
      </c>
      <c r="D58" s="87" t="s">
        <v>105</v>
      </c>
      <c r="E58" s="87" t="s">
        <v>106</v>
      </c>
      <c r="F58" s="87" t="s">
        <v>107</v>
      </c>
      <c r="G58" s="97"/>
      <c r="H58" s="71"/>
    </row>
    <row r="59" spans="2:8" ht="3" customHeight="1" thickBot="1">
      <c r="B59" s="75"/>
      <c r="C59" s="84"/>
      <c r="D59" s="85"/>
      <c r="E59" s="85"/>
      <c r="F59" s="85"/>
      <c r="G59" s="91"/>
      <c r="H59" s="68"/>
    </row>
    <row r="60" spans="2:8" ht="15.75" thickBot="1">
      <c r="B60" s="72" t="s">
        <v>146</v>
      </c>
      <c r="C60" s="98">
        <v>0.999</v>
      </c>
      <c r="D60" s="99">
        <v>0.95</v>
      </c>
      <c r="E60" s="90" t="s">
        <v>147</v>
      </c>
      <c r="F60" s="99">
        <v>0.95</v>
      </c>
      <c r="G60" s="90"/>
      <c r="H60" s="71"/>
    </row>
    <row r="61" spans="2:8" ht="18.75" thickBot="1">
      <c r="B61" s="72" t="s">
        <v>148</v>
      </c>
      <c r="C61" s="88">
        <v>1.4500000000000001E-2</v>
      </c>
      <c r="D61" s="90">
        <v>1.4E-2</v>
      </c>
      <c r="E61" s="90">
        <v>9.4000000000000004E-3</v>
      </c>
      <c r="F61" s="90">
        <v>0.13059999999999999</v>
      </c>
      <c r="G61" s="90"/>
      <c r="H61" s="71"/>
    </row>
    <row r="62" spans="2:8" ht="3" customHeight="1" thickBot="1">
      <c r="B62" s="75"/>
      <c r="C62" s="84"/>
      <c r="D62" s="91"/>
      <c r="E62" s="91"/>
      <c r="F62" s="91"/>
      <c r="G62" s="91"/>
      <c r="H62" s="68"/>
    </row>
    <row r="63" spans="2:8" ht="15.75" thickBot="1">
      <c r="B63" s="70" t="s">
        <v>149</v>
      </c>
      <c r="C63" s="100"/>
      <c r="D63" s="90"/>
      <c r="E63" s="90"/>
      <c r="F63" s="90"/>
      <c r="G63" s="90"/>
      <c r="H63" s="71"/>
    </row>
    <row r="64" spans="2:8" ht="3" customHeight="1" thickBot="1">
      <c r="B64" s="75"/>
      <c r="C64" s="84"/>
      <c r="D64" s="91"/>
      <c r="E64" s="91"/>
      <c r="F64" s="91"/>
      <c r="G64" s="91"/>
      <c r="H64" s="68"/>
    </row>
    <row r="65" spans="2:8" ht="15.75" thickBot="1">
      <c r="B65" s="72" t="s">
        <v>150</v>
      </c>
      <c r="C65" s="88" t="s">
        <v>151</v>
      </c>
      <c r="D65" s="89" t="s">
        <v>152</v>
      </c>
      <c r="E65" s="89" t="s">
        <v>153</v>
      </c>
      <c r="F65" s="89" t="s">
        <v>154</v>
      </c>
      <c r="G65" s="90"/>
      <c r="H65" s="71"/>
    </row>
    <row r="66" spans="2:8" ht="15.75" thickBot="1">
      <c r="B66" s="72" t="s">
        <v>155</v>
      </c>
      <c r="C66" s="88">
        <v>0</v>
      </c>
      <c r="D66" s="89">
        <v>3.8000000000000002E-4</v>
      </c>
      <c r="E66" s="89">
        <v>3.0000000000000001E-5</v>
      </c>
      <c r="F66" s="89">
        <v>9.2770000000000005E-2</v>
      </c>
      <c r="G66" s="90"/>
      <c r="H66" s="71"/>
    </row>
    <row r="67" spans="2:8" ht="15.75" thickBot="1">
      <c r="B67" s="72" t="s">
        <v>156</v>
      </c>
      <c r="C67" s="88" t="s">
        <v>157</v>
      </c>
      <c r="D67" s="89" t="s">
        <v>158</v>
      </c>
      <c r="E67" s="89" t="s">
        <v>159</v>
      </c>
      <c r="F67" s="89" t="s">
        <v>160</v>
      </c>
      <c r="G67" s="90"/>
      <c r="H67" s="71"/>
    </row>
    <row r="68" spans="2:8" ht="3" customHeight="1" thickBot="1">
      <c r="B68" s="75"/>
      <c r="C68" s="84"/>
      <c r="D68" s="101"/>
      <c r="E68" s="101"/>
      <c r="F68" s="101"/>
      <c r="G68" s="91"/>
      <c r="H68" s="68"/>
    </row>
    <row r="69" spans="2:8" ht="15.75" thickBot="1">
      <c r="B69" s="70" t="s">
        <v>161</v>
      </c>
      <c r="C69" s="100"/>
      <c r="D69" s="89"/>
      <c r="E69" s="89"/>
      <c r="F69" s="89"/>
      <c r="G69" s="90"/>
      <c r="H69" s="71"/>
    </row>
    <row r="70" spans="2:8" ht="3" customHeight="1" thickBot="1">
      <c r="B70" s="75"/>
      <c r="C70" s="84"/>
      <c r="D70" s="101"/>
      <c r="E70" s="101"/>
      <c r="F70" s="101"/>
      <c r="G70" s="91"/>
      <c r="H70" s="68"/>
    </row>
    <row r="71" spans="2:8" ht="15.75" thickBot="1">
      <c r="B71" s="72" t="s">
        <v>150</v>
      </c>
      <c r="C71" s="88" t="s">
        <v>162</v>
      </c>
      <c r="D71" s="89" t="s">
        <v>163</v>
      </c>
      <c r="E71" s="89" t="s">
        <v>164</v>
      </c>
      <c r="F71" s="89" t="s">
        <v>165</v>
      </c>
      <c r="G71" s="90"/>
      <c r="H71" s="71"/>
    </row>
    <row r="72" spans="2:8" ht="15.75" thickBot="1">
      <c r="B72" s="72" t="s">
        <v>166</v>
      </c>
      <c r="C72" s="102">
        <v>0.95</v>
      </c>
      <c r="D72" s="103">
        <v>0.75</v>
      </c>
      <c r="E72" s="89" t="s">
        <v>147</v>
      </c>
      <c r="F72" s="103">
        <v>0.75</v>
      </c>
      <c r="G72" s="90"/>
      <c r="H72" s="71"/>
    </row>
    <row r="73" spans="2:8" ht="15.75" thickBot="1">
      <c r="B73" s="72" t="s">
        <v>156</v>
      </c>
      <c r="C73" s="88" t="s">
        <v>167</v>
      </c>
      <c r="D73" s="89" t="s">
        <v>168</v>
      </c>
      <c r="E73" s="89" t="s">
        <v>159</v>
      </c>
      <c r="F73" s="89" t="s">
        <v>159</v>
      </c>
      <c r="G73" s="90"/>
      <c r="H73" s="71"/>
    </row>
    <row r="74" spans="2:8" ht="3" customHeight="1" thickBot="1">
      <c r="B74" s="75"/>
      <c r="C74" s="84"/>
      <c r="D74" s="91"/>
      <c r="E74" s="91"/>
      <c r="F74" s="91"/>
      <c r="G74" s="91"/>
      <c r="H74" s="68"/>
    </row>
    <row r="75" spans="2:8" ht="15.75" thickBot="1">
      <c r="B75" s="70" t="s">
        <v>169</v>
      </c>
      <c r="C75" s="86" t="s">
        <v>104</v>
      </c>
      <c r="D75" s="87" t="s">
        <v>105</v>
      </c>
      <c r="E75" s="87" t="s">
        <v>106</v>
      </c>
      <c r="F75" s="87" t="s">
        <v>107</v>
      </c>
      <c r="G75" s="90"/>
      <c r="H75" s="71"/>
    </row>
    <row r="76" spans="2:8" ht="3" customHeight="1" thickBot="1">
      <c r="B76" s="75"/>
      <c r="C76" s="84"/>
      <c r="D76" s="85"/>
      <c r="E76" s="85"/>
      <c r="F76" s="85"/>
      <c r="G76" s="91"/>
      <c r="H76" s="68"/>
    </row>
    <row r="77" spans="2:8" ht="15.75" thickBot="1">
      <c r="B77" s="72" t="s">
        <v>170</v>
      </c>
      <c r="C77" s="104">
        <v>0.125</v>
      </c>
      <c r="D77" s="105">
        <v>0.13100000000000001</v>
      </c>
      <c r="E77" s="105">
        <v>0.13900000000000001</v>
      </c>
      <c r="F77" s="105">
        <v>0.40200000000000002</v>
      </c>
      <c r="G77" s="87"/>
      <c r="H77" s="71"/>
    </row>
    <row r="78" spans="2:8" ht="15.75" thickBot="1">
      <c r="B78" s="72" t="s">
        <v>166</v>
      </c>
      <c r="C78" s="102">
        <v>0.99</v>
      </c>
      <c r="D78" s="99">
        <v>0.9</v>
      </c>
      <c r="E78" s="99">
        <v>0.6</v>
      </c>
      <c r="F78" s="99">
        <v>0.9</v>
      </c>
      <c r="G78" s="90"/>
      <c r="H78" s="71"/>
    </row>
    <row r="79" spans="2:8" ht="15.75" thickBot="1">
      <c r="B79" s="77" t="s">
        <v>171</v>
      </c>
      <c r="C79" s="92" t="s">
        <v>172</v>
      </c>
      <c r="D79" s="93" t="s">
        <v>173</v>
      </c>
      <c r="E79" s="93" t="s">
        <v>174</v>
      </c>
      <c r="F79" s="93" t="s">
        <v>175</v>
      </c>
      <c r="G79" s="93"/>
      <c r="H79" s="94"/>
    </row>
    <row r="80" spans="2:8" ht="15.75" thickTop="1">
      <c r="B80" s="64"/>
      <c r="C80"/>
      <c r="D80"/>
      <c r="E80"/>
      <c r="F80"/>
      <c r="G80"/>
      <c r="H80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6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5703125" style="5" customWidth="1"/>
    <col min="2" max="3" width="19.42578125" style="42" customWidth="1"/>
    <col min="4" max="5" width="20.140625" style="42" customWidth="1"/>
    <col min="6" max="9" width="9.140625" style="5"/>
  </cols>
  <sheetData>
    <row r="1" spans="1:9" s="3" customFormat="1">
      <c r="A1" s="11" t="s">
        <v>180</v>
      </c>
      <c r="B1" s="106" t="s">
        <v>181</v>
      </c>
      <c r="C1" s="106" t="s">
        <v>182</v>
      </c>
      <c r="D1" s="106" t="s">
        <v>183</v>
      </c>
      <c r="E1" s="106" t="s">
        <v>184</v>
      </c>
      <c r="F1" s="11"/>
      <c r="G1" s="11"/>
      <c r="H1" s="11"/>
      <c r="I1" s="11"/>
    </row>
    <row r="2" spans="1:9">
      <c r="A2" s="5" t="s">
        <v>176</v>
      </c>
      <c r="B2" s="42">
        <v>-8.2000000000000003E-2</v>
      </c>
      <c r="C2" s="42">
        <v>8.6999999999999994E-2</v>
      </c>
      <c r="D2" s="42">
        <v>0.434</v>
      </c>
      <c r="E2" s="42">
        <v>-0.19400000000000001</v>
      </c>
    </row>
    <row r="3" spans="1:9">
      <c r="A3" s="5" t="s">
        <v>177</v>
      </c>
      <c r="B3" s="42">
        <v>0.13800000000000001</v>
      </c>
      <c r="C3" s="42">
        <v>0.39300000000000002</v>
      </c>
      <c r="D3" s="42">
        <v>1.2999999999999999E-2</v>
      </c>
      <c r="E3" s="42">
        <v>-0.108</v>
      </c>
    </row>
    <row r="4" spans="1:9">
      <c r="A4" s="5" t="s">
        <v>178</v>
      </c>
      <c r="B4" s="42">
        <v>8.7999999999999995E-2</v>
      </c>
      <c r="C4" s="42">
        <v>0.47299999999999998</v>
      </c>
      <c r="D4" s="42">
        <v>-2.4E-2</v>
      </c>
      <c r="E4" s="42">
        <v>-5.1999999999999998E-2</v>
      </c>
    </row>
    <row r="5" spans="1:9">
      <c r="A5" s="5" t="s">
        <v>179</v>
      </c>
      <c r="B5" s="42">
        <v>2.5999999999999999E-2</v>
      </c>
      <c r="C5" s="42">
        <v>0.108</v>
      </c>
      <c r="D5" s="42">
        <v>-0.105</v>
      </c>
      <c r="E5" s="42">
        <v>0.48099999999999998</v>
      </c>
    </row>
    <row r="6" spans="1:9">
      <c r="B6" s="42">
        <v>0.27400000000000002</v>
      </c>
      <c r="C6" s="42">
        <v>0.10199999999999999</v>
      </c>
      <c r="D6" s="42">
        <v>-0.40400000000000003</v>
      </c>
      <c r="E6" s="42">
        <v>0.219</v>
      </c>
    </row>
    <row r="7" spans="1:9">
      <c r="B7" s="42">
        <v>0.13800000000000001</v>
      </c>
      <c r="C7" s="42">
        <v>0.01</v>
      </c>
      <c r="D7" s="42">
        <v>-1.4999999999999999E-2</v>
      </c>
      <c r="E7" s="42">
        <v>-0.11600000000000001</v>
      </c>
    </row>
    <row r="8" spans="1:9">
      <c r="B8" s="42">
        <v>0.17799999999999999</v>
      </c>
      <c r="C8" s="42">
        <v>-0.11799999999999999</v>
      </c>
      <c r="D8" s="42">
        <v>0.34100000000000003</v>
      </c>
      <c r="E8" s="42">
        <v>-0.155</v>
      </c>
    </row>
    <row r="9" spans="1:9">
      <c r="B9" s="42">
        <v>0.28399999999999997</v>
      </c>
      <c r="C9" s="42">
        <v>-0.246</v>
      </c>
      <c r="D9" s="42">
        <v>0.17699999999999999</v>
      </c>
      <c r="E9" s="42">
        <v>-0.19</v>
      </c>
    </row>
    <row r="10" spans="1:9">
      <c r="B10" s="42">
        <v>-1.0999999999999999E-2</v>
      </c>
      <c r="C10" s="42">
        <v>-0.02</v>
      </c>
      <c r="D10" s="42">
        <v>-0.20200000000000001</v>
      </c>
      <c r="E10" s="42">
        <v>1.7999999999999999E-2</v>
      </c>
    </row>
    <row r="11" spans="1:9">
      <c r="B11" s="42">
        <v>-0.15</v>
      </c>
      <c r="C11" s="42">
        <v>0.155</v>
      </c>
      <c r="D11" s="42">
        <v>-0.17100000000000001</v>
      </c>
      <c r="E11" s="42">
        <v>-4.0000000000000001E-3</v>
      </c>
    </row>
    <row r="12" spans="1:9">
      <c r="B12" s="42">
        <v>-0.32300000000000001</v>
      </c>
      <c r="C12" s="42">
        <v>-2.1999999999999999E-2</v>
      </c>
      <c r="D12" s="42">
        <v>-1.4E-2</v>
      </c>
      <c r="E12" s="42">
        <v>8.5000000000000006E-2</v>
      </c>
    </row>
    <row r="13" spans="1:9">
      <c r="B13" s="42">
        <v>-0.45300000000000001</v>
      </c>
      <c r="C13" s="42">
        <v>-5.2999999999999999E-2</v>
      </c>
      <c r="D13" s="42">
        <v>4.3999999999999997E-2</v>
      </c>
      <c r="E13" s="42">
        <v>0.20300000000000001</v>
      </c>
    </row>
    <row r="14" spans="1:9">
      <c r="B14" s="42">
        <v>-0.28299999999999997</v>
      </c>
      <c r="C14" s="42">
        <v>-0.107</v>
      </c>
      <c r="D14" s="42">
        <v>4.5999999999999999E-2</v>
      </c>
      <c r="E14" s="42">
        <v>-5.0999999999999997E-2</v>
      </c>
    </row>
    <row r="15" spans="1:9">
      <c r="B15" s="42">
        <v>-8.2000000000000003E-2</v>
      </c>
      <c r="C15" s="42">
        <v>0.57599999999999996</v>
      </c>
      <c r="D15" s="42">
        <v>-0.16500000000000001</v>
      </c>
      <c r="E15" s="42">
        <v>9.4E-2</v>
      </c>
    </row>
    <row r="16" spans="1:9">
      <c r="B16" s="42">
        <v>0.121</v>
      </c>
      <c r="C16" s="42">
        <v>-0.15</v>
      </c>
      <c r="D16" s="42">
        <v>-0.30299999999999999</v>
      </c>
      <c r="E16" s="42">
        <v>8.0000000000000002E-3</v>
      </c>
    </row>
    <row r="17" spans="2:5">
      <c r="B17" s="42">
        <v>0.20200000000000001</v>
      </c>
      <c r="C17" s="42">
        <v>-0.379</v>
      </c>
      <c r="D17" s="42">
        <v>2E-3</v>
      </c>
      <c r="E17" s="42">
        <v>3.7999999999999999E-2</v>
      </c>
    </row>
    <row r="18" spans="2:5">
      <c r="B18" s="42">
        <v>6.0000000000000001E-3</v>
      </c>
      <c r="C18" s="42">
        <v>-0.161</v>
      </c>
      <c r="D18" s="42">
        <v>-0.09</v>
      </c>
      <c r="E18" s="42">
        <v>-0.36699999999999999</v>
      </c>
    </row>
    <row r="19" spans="2:5">
      <c r="B19" s="42">
        <v>5.5E-2</v>
      </c>
      <c r="C19" s="42">
        <v>-0.16</v>
      </c>
      <c r="D19" s="42">
        <v>0.26400000000000001</v>
      </c>
      <c r="E19" s="42">
        <v>-8.8999999999999996E-2</v>
      </c>
    </row>
    <row r="20" spans="2:5">
      <c r="B20" s="42">
        <v>-9.8000000000000004E-2</v>
      </c>
      <c r="C20" s="42">
        <v>-0.191</v>
      </c>
      <c r="D20" s="42">
        <v>0.63400000000000001</v>
      </c>
      <c r="E20" s="42">
        <v>6.0000000000000001E-3</v>
      </c>
    </row>
    <row r="21" spans="2:5">
      <c r="B21" s="42">
        <v>8.2000000000000003E-2</v>
      </c>
      <c r="C21" s="42">
        <v>8.1000000000000003E-2</v>
      </c>
      <c r="D21" s="42">
        <v>0.41799999999999998</v>
      </c>
      <c r="E21" s="42">
        <v>0.32500000000000001</v>
      </c>
    </row>
    <row r="22" spans="2:5">
      <c r="B22" s="42">
        <v>0.27100000000000002</v>
      </c>
      <c r="C22" s="42">
        <v>9.8000000000000004E-2</v>
      </c>
      <c r="D22" s="42">
        <v>-3.6999999999999998E-2</v>
      </c>
      <c r="E22" s="42">
        <v>-2E-3</v>
      </c>
    </row>
    <row r="23" spans="2:5">
      <c r="B23" s="42">
        <v>0.16800000000000001</v>
      </c>
      <c r="C23" s="42">
        <v>7.5999999999999998E-2</v>
      </c>
      <c r="D23" s="42">
        <v>-0.26200000000000001</v>
      </c>
      <c r="E23" s="42">
        <v>-6.4000000000000001E-2</v>
      </c>
    </row>
    <row r="24" spans="2:5">
      <c r="B24" s="42">
        <v>0.13500000000000001</v>
      </c>
      <c r="C24" s="42">
        <v>0.30199999999999999</v>
      </c>
      <c r="D24" s="42">
        <v>-0.58399999999999996</v>
      </c>
      <c r="E24" s="42">
        <v>-7.1999999999999995E-2</v>
      </c>
    </row>
    <row r="25" spans="2:5">
      <c r="B25" s="42">
        <v>6.9000000000000006E-2</v>
      </c>
      <c r="C25" s="42">
        <v>0.193</v>
      </c>
      <c r="D25" s="42">
        <v>-0.13800000000000001</v>
      </c>
      <c r="E25" s="42">
        <v>-9.9000000000000005E-2</v>
      </c>
    </row>
    <row r="26" spans="2:5">
      <c r="B26" s="42">
        <v>3.4000000000000002E-2</v>
      </c>
      <c r="C26" s="42">
        <v>1.4999999999999999E-2</v>
      </c>
      <c r="D26" s="42">
        <v>0.45300000000000001</v>
      </c>
      <c r="E26" s="42">
        <v>-0.113</v>
      </c>
    </row>
    <row r="27" spans="2:5">
      <c r="B27" s="42">
        <v>-0.20100000000000001</v>
      </c>
      <c r="C27" s="42">
        <v>-3.6999999999999998E-2</v>
      </c>
      <c r="D27" s="42">
        <v>-1.9E-2</v>
      </c>
      <c r="E27" s="42">
        <v>0.18099999999999999</v>
      </c>
    </row>
    <row r="28" spans="2:5">
      <c r="B28" s="42">
        <v>-0.14099999999999999</v>
      </c>
      <c r="C28" s="42">
        <v>0.249</v>
      </c>
      <c r="D28" s="42">
        <v>-0.35799999999999998</v>
      </c>
      <c r="E28" s="42">
        <v>7.0000000000000001E-3</v>
      </c>
    </row>
    <row r="29" spans="2:5">
      <c r="B29" s="42">
        <v>-5.8999999999999997E-2</v>
      </c>
      <c r="C29" s="42">
        <v>-9.8000000000000004E-2</v>
      </c>
      <c r="D29" s="42">
        <v>0.33200000000000002</v>
      </c>
      <c r="E29" s="42">
        <v>9.2999999999999999E-2</v>
      </c>
    </row>
    <row r="30" spans="2:5">
      <c r="B30" s="42">
        <v>3.9E-2</v>
      </c>
      <c r="C30" s="42">
        <v>-0.42199999999999999</v>
      </c>
      <c r="D30" s="42">
        <v>-0.17899999999999999</v>
      </c>
      <c r="E30" s="42">
        <v>-0.14000000000000001</v>
      </c>
    </row>
    <row r="31" spans="2:5">
      <c r="B31" s="42">
        <v>9.8000000000000004E-2</v>
      </c>
      <c r="C31" s="42">
        <v>4.1000000000000002E-2</v>
      </c>
      <c r="D31" s="42">
        <v>0.107</v>
      </c>
    </row>
    <row r="32" spans="2:5">
      <c r="B32" s="42">
        <v>0.11600000000000001</v>
      </c>
      <c r="C32" s="42">
        <v>-0.13800000000000001</v>
      </c>
      <c r="D32" s="42">
        <v>-0.125</v>
      </c>
    </row>
    <row r="33" spans="2:4">
      <c r="B33" s="42">
        <v>2.4E-2</v>
      </c>
      <c r="C33" s="42">
        <v>-9.2999999999999999E-2</v>
      </c>
      <c r="D33" s="42">
        <v>-0.17199999999999999</v>
      </c>
    </row>
    <row r="34" spans="2:4">
      <c r="B34" s="42">
        <v>2.5999999999999999E-2</v>
      </c>
      <c r="C34" s="42">
        <v>9.5000000000000001E-2</v>
      </c>
      <c r="D34" s="42">
        <v>-1.6E-2</v>
      </c>
    </row>
    <row r="35" spans="2:4">
      <c r="B35" s="42">
        <v>7.1999999999999995E-2</v>
      </c>
      <c r="C35" s="42">
        <v>-9.0999999999999998E-2</v>
      </c>
      <c r="D35" s="42">
        <v>0.28100000000000003</v>
      </c>
    </row>
    <row r="36" spans="2:4">
      <c r="B36" s="42">
        <v>1.2999999999999999E-2</v>
      </c>
      <c r="C36" s="42">
        <v>2.1000000000000001E-2</v>
      </c>
      <c r="D36" s="42">
        <v>0.10100000000000001</v>
      </c>
    </row>
    <row r="37" spans="2:4">
      <c r="B37" s="42">
        <v>-0.104</v>
      </c>
      <c r="C37" s="42">
        <v>0.114</v>
      </c>
      <c r="D37" s="42">
        <v>-0.13800000000000001</v>
      </c>
    </row>
    <row r="38" spans="2:4">
      <c r="B38" s="42">
        <v>-0.23300000000000001</v>
      </c>
      <c r="C38" s="42">
        <v>0.191</v>
      </c>
      <c r="D38" s="42">
        <v>-0.154</v>
      </c>
    </row>
    <row r="39" spans="2:4">
      <c r="B39" s="42">
        <v>-0.105</v>
      </c>
      <c r="C39" s="42">
        <v>1.6E-2</v>
      </c>
      <c r="D39" s="42">
        <v>0.16700000000000001</v>
      </c>
    </row>
    <row r="40" spans="2:4">
      <c r="B40" s="42">
        <v>-4.3999999999999997E-2</v>
      </c>
      <c r="C40" s="42">
        <v>-0.153</v>
      </c>
      <c r="D40" s="42">
        <v>0.20699999999999999</v>
      </c>
    </row>
    <row r="41" spans="2:4">
      <c r="B41" s="42">
        <v>1.7999999999999999E-2</v>
      </c>
      <c r="C41" s="42">
        <v>6.7000000000000004E-2</v>
      </c>
      <c r="D41" s="42">
        <v>-0.42099999999999999</v>
      </c>
    </row>
    <row r="42" spans="2:4">
      <c r="B42" s="42">
        <v>4.8000000000000001E-2</v>
      </c>
      <c r="C42" s="42">
        <v>-5.1999999999999998E-2</v>
      </c>
      <c r="D42" s="42">
        <v>0.151</v>
      </c>
    </row>
    <row r="43" spans="2:4">
      <c r="B43" s="42">
        <v>-7.4999999999999997E-2</v>
      </c>
      <c r="C43" s="42">
        <v>0.13</v>
      </c>
      <c r="D43" s="42">
        <v>0.32700000000000001</v>
      </c>
    </row>
    <row r="44" spans="2:4">
      <c r="B44" s="42">
        <v>2.7E-2</v>
      </c>
      <c r="C44" s="42">
        <v>0.122</v>
      </c>
      <c r="D44" s="42">
        <v>4.1000000000000002E-2</v>
      </c>
    </row>
    <row r="45" spans="2:4">
      <c r="B45" s="42">
        <v>0.193</v>
      </c>
      <c r="C45" s="42">
        <v>-0.14899999999999999</v>
      </c>
      <c r="D45" s="42">
        <v>-0.186</v>
      </c>
    </row>
    <row r="46" spans="2:4">
      <c r="B46" s="42">
        <v>0.17399999999999999</v>
      </c>
      <c r="C46" s="42">
        <v>-8.2000000000000003E-2</v>
      </c>
      <c r="D46" s="42">
        <v>-8.9999999999999993E-3</v>
      </c>
    </row>
    <row r="47" spans="2:4">
      <c r="B47" s="42">
        <v>4.3999999999999997E-2</v>
      </c>
      <c r="C47" s="42">
        <v>-0.247</v>
      </c>
      <c r="D47" s="42">
        <v>-0.16300000000000001</v>
      </c>
    </row>
    <row r="48" spans="2:4">
      <c r="B48" s="42">
        <v>-1.9E-2</v>
      </c>
      <c r="C48" s="42">
        <v>-0.24399999999999999</v>
      </c>
      <c r="D48" s="42">
        <v>-0.496</v>
      </c>
    </row>
    <row r="49" spans="2:4">
      <c r="B49" s="42">
        <v>-0.121</v>
      </c>
      <c r="C49" s="42">
        <v>0.10100000000000001</v>
      </c>
      <c r="D49" s="42">
        <v>0.32200000000000001</v>
      </c>
    </row>
    <row r="50" spans="2:4">
      <c r="B50" s="42">
        <v>2.7E-2</v>
      </c>
      <c r="C50" s="42">
        <v>0.373</v>
      </c>
      <c r="D50" s="42">
        <v>0.36199999999999999</v>
      </c>
    </row>
    <row r="51" spans="2:4">
      <c r="B51" s="42">
        <v>-1.0999999999999999E-2</v>
      </c>
      <c r="C51" s="42">
        <v>0.01</v>
      </c>
      <c r="D51" s="42">
        <v>0.48299999999999998</v>
      </c>
    </row>
    <row r="52" spans="2:4">
      <c r="B52" s="42">
        <v>-0.16300000000000001</v>
      </c>
      <c r="C52" s="42">
        <v>2.7E-2</v>
      </c>
      <c r="D52" s="42">
        <v>-0.39600000000000002</v>
      </c>
    </row>
    <row r="53" spans="2:4">
      <c r="B53" s="42">
        <v>-0.29899999999999999</v>
      </c>
      <c r="C53" s="42">
        <v>-9.2999999999999999E-2</v>
      </c>
      <c r="D53" s="42">
        <v>-0.26200000000000001</v>
      </c>
    </row>
    <row r="54" spans="2:4">
      <c r="B54" s="42">
        <v>-0.31</v>
      </c>
      <c r="C54" s="42">
        <v>-0.215</v>
      </c>
      <c r="D54" s="42">
        <v>-0.129</v>
      </c>
    </row>
    <row r="55" spans="2:4">
      <c r="B55" s="42">
        <v>-0.01</v>
      </c>
      <c r="C55" s="42">
        <v>-8.5000000000000006E-2</v>
      </c>
      <c r="D55" s="42">
        <v>0.15</v>
      </c>
    </row>
    <row r="56" spans="2:4">
      <c r="B56" s="42">
        <v>0.438</v>
      </c>
      <c r="C56" s="42">
        <v>-0.14799999999999999</v>
      </c>
      <c r="D56" s="42">
        <v>0.41599999999999998</v>
      </c>
    </row>
    <row r="57" spans="2:4">
      <c r="B57" s="42">
        <v>0.64600000000000002</v>
      </c>
      <c r="C57" s="42">
        <v>-1.4999999999999999E-2</v>
      </c>
      <c r="D57" s="42">
        <v>0.33500000000000002</v>
      </c>
    </row>
    <row r="58" spans="2:4">
      <c r="B58" s="42">
        <v>0.36499999999999999</v>
      </c>
      <c r="C58" s="42">
        <v>0.216</v>
      </c>
      <c r="D58" s="42">
        <v>-0.38100000000000001</v>
      </c>
    </row>
    <row r="59" spans="2:4">
      <c r="B59" s="42">
        <v>8.1000000000000003E-2</v>
      </c>
      <c r="C59" s="42">
        <v>0.23899999999999999</v>
      </c>
      <c r="D59" s="42">
        <v>-0.63800000000000001</v>
      </c>
    </row>
    <row r="60" spans="2:4">
      <c r="B60" s="42">
        <v>-0.21099999999999999</v>
      </c>
      <c r="C60" s="42">
        <v>0.18</v>
      </c>
      <c r="D60" s="42">
        <v>-0.16800000000000001</v>
      </c>
    </row>
    <row r="61" spans="2:4">
      <c r="B61" s="42">
        <v>-0.40500000000000003</v>
      </c>
      <c r="C61" s="42">
        <v>0.11700000000000001</v>
      </c>
      <c r="D61" s="42">
        <v>5.0000000000000001E-3</v>
      </c>
    </row>
    <row r="62" spans="2:4">
      <c r="B62" s="42">
        <v>-0.36699999999999999</v>
      </c>
      <c r="C62" s="42">
        <v>9.9000000000000005E-2</v>
      </c>
      <c r="D62" s="42">
        <v>0.30599999999999999</v>
      </c>
    </row>
    <row r="63" spans="2:4">
      <c r="B63" s="42">
        <v>-0.24</v>
      </c>
      <c r="C63" s="42">
        <v>0.13800000000000001</v>
      </c>
      <c r="D63" s="42">
        <v>-1.2999999999999999E-2</v>
      </c>
    </row>
    <row r="64" spans="2:4">
      <c r="B64" s="42">
        <v>6.6000000000000003E-2</v>
      </c>
      <c r="C64" s="42">
        <v>4.5999999999999999E-2</v>
      </c>
      <c r="D64" s="42">
        <v>0.27500000000000002</v>
      </c>
    </row>
    <row r="65" spans="2:4">
      <c r="B65" s="42">
        <v>0.14699999999999999</v>
      </c>
      <c r="C65" s="42">
        <v>-5.2999999999999999E-2</v>
      </c>
      <c r="D65" s="42">
        <v>-0.39800000000000002</v>
      </c>
    </row>
    <row r="66" spans="2:4">
      <c r="B66" s="42">
        <v>0.105</v>
      </c>
      <c r="C66" s="42">
        <v>-8.0000000000000002E-3</v>
      </c>
      <c r="D66" s="42">
        <v>-5.0000000000000001E-3</v>
      </c>
    </row>
    <row r="67" spans="2:4">
      <c r="B67" s="42">
        <v>-1.2E-2</v>
      </c>
      <c r="C67" s="42">
        <v>-8.1000000000000003E-2</v>
      </c>
      <c r="D67" s="42">
        <v>0.23599999999999999</v>
      </c>
    </row>
    <row r="68" spans="2:4">
      <c r="B68" s="42">
        <v>-6.6000000000000003E-2</v>
      </c>
      <c r="C68" s="42">
        <v>-0.246</v>
      </c>
      <c r="D68" s="42">
        <v>0.37</v>
      </c>
    </row>
    <row r="69" spans="2:4">
      <c r="B69" s="42">
        <v>0.04</v>
      </c>
      <c r="C69" s="42">
        <v>1.9E-2</v>
      </c>
      <c r="D69" s="42">
        <v>6.6000000000000003E-2</v>
      </c>
    </row>
    <row r="70" spans="2:4">
      <c r="B70" s="42">
        <v>9.8000000000000004E-2</v>
      </c>
      <c r="C70" s="42">
        <v>0.39400000000000002</v>
      </c>
      <c r="D70" s="42">
        <v>-3.6999999999999998E-2</v>
      </c>
    </row>
    <row r="71" spans="2:4">
      <c r="B71" s="42">
        <v>-0.03</v>
      </c>
      <c r="C71" s="42">
        <v>7.6999999999999999E-2</v>
      </c>
      <c r="D71" s="42">
        <v>-0.32600000000000001</v>
      </c>
    </row>
    <row r="72" spans="2:4">
      <c r="B72" s="42">
        <v>-0.153</v>
      </c>
      <c r="C72" s="42">
        <v>-0.69799999999999995</v>
      </c>
      <c r="D72" s="42">
        <v>-5.7000000000000002E-2</v>
      </c>
    </row>
    <row r="73" spans="2:4">
      <c r="B73" s="42">
        <v>-0.14799999999999999</v>
      </c>
      <c r="C73" s="42">
        <v>-0.312</v>
      </c>
      <c r="D73" s="42">
        <v>3.3000000000000002E-2</v>
      </c>
    </row>
    <row r="74" spans="2:4">
      <c r="B74" s="42">
        <v>-0.17399999999999999</v>
      </c>
      <c r="C74" s="42">
        <v>-0.313</v>
      </c>
      <c r="D74" s="42">
        <v>1.2999999999999999E-2</v>
      </c>
    </row>
    <row r="75" spans="2:4">
      <c r="B75" s="42">
        <v>1.4999999999999999E-2</v>
      </c>
      <c r="C75" s="42">
        <v>-8.8999999999999996E-2</v>
      </c>
      <c r="D75" s="42">
        <v>-2.7E-2</v>
      </c>
    </row>
    <row r="76" spans="2:4">
      <c r="B76" s="42">
        <v>0.31</v>
      </c>
      <c r="C76" s="42">
        <v>0.25700000000000001</v>
      </c>
      <c r="D76" s="42">
        <v>-0.33500000000000002</v>
      </c>
    </row>
    <row r="77" spans="2:4">
      <c r="B77" s="42">
        <v>0.14499999999999999</v>
      </c>
      <c r="C77" s="42">
        <v>0.58799999999999997</v>
      </c>
      <c r="D77" s="42">
        <v>0.41199999999999998</v>
      </c>
    </row>
    <row r="78" spans="2:4">
      <c r="B78" s="42">
        <v>3.5000000000000003E-2</v>
      </c>
      <c r="C78" s="42">
        <v>0.22600000000000001</v>
      </c>
      <c r="D78" s="42">
        <v>0.10299999999999999</v>
      </c>
    </row>
    <row r="79" spans="2:4">
      <c r="B79" s="42">
        <v>-0.114</v>
      </c>
      <c r="C79" s="42">
        <v>0.20899999999999999</v>
      </c>
      <c r="D79" s="42">
        <v>0.13900000000000001</v>
      </c>
    </row>
    <row r="80" spans="2:4">
      <c r="B80" s="42">
        <v>-0.17199999999999999</v>
      </c>
      <c r="C80" s="42">
        <v>-3.7999999999999999E-2</v>
      </c>
      <c r="D80" s="42">
        <v>-0.188</v>
      </c>
    </row>
    <row r="81" spans="2:4">
      <c r="B81" s="42">
        <v>7.0000000000000007E-2</v>
      </c>
      <c r="C81" s="42">
        <v>-0.186</v>
      </c>
      <c r="D81" s="42">
        <v>-0.40400000000000003</v>
      </c>
    </row>
    <row r="82" spans="2:4">
      <c r="B82" s="42">
        <v>-0.10100000000000001</v>
      </c>
      <c r="C82" s="42">
        <v>5.8999999999999997E-2</v>
      </c>
      <c r="D82" s="42">
        <v>-3.7999999999999999E-2</v>
      </c>
    </row>
    <row r="83" spans="2:4">
      <c r="B83" s="42">
        <v>0.151</v>
      </c>
      <c r="C83" s="42">
        <v>0.127</v>
      </c>
      <c r="D83" s="42">
        <v>6.7000000000000004E-2</v>
      </c>
    </row>
    <row r="84" spans="2:4">
      <c r="B84" s="42">
        <v>0.13900000000000001</v>
      </c>
      <c r="C84" s="42">
        <v>-0.54600000000000004</v>
      </c>
      <c r="D84" s="42">
        <v>2.1000000000000001E-2</v>
      </c>
    </row>
    <row r="85" spans="2:4">
      <c r="B85" s="42">
        <v>5.8999999999999997E-2</v>
      </c>
      <c r="C85" s="42">
        <v>-0.57499999999999996</v>
      </c>
      <c r="D85" s="42">
        <v>6.0999999999999999E-2</v>
      </c>
    </row>
    <row r="86" spans="2:4">
      <c r="B86" s="42">
        <v>-5.8000000000000003E-2</v>
      </c>
      <c r="C86" s="42">
        <v>-0.14099999999999999</v>
      </c>
      <c r="D86" s="42">
        <v>0.39300000000000002</v>
      </c>
    </row>
    <row r="87" spans="2:4">
      <c r="B87" s="42">
        <v>0.18099999999999999</v>
      </c>
      <c r="C87" s="42">
        <v>0.45400000000000001</v>
      </c>
      <c r="D87" s="42">
        <v>0.125</v>
      </c>
    </row>
    <row r="88" spans="2:4">
      <c r="B88" s="42">
        <v>4.1000000000000002E-2</v>
      </c>
      <c r="C88" s="42">
        <v>0.86299999999999999</v>
      </c>
      <c r="D88" s="42">
        <v>-0.27</v>
      </c>
    </row>
    <row r="89" spans="2:4">
      <c r="B89" s="42">
        <v>0.10100000000000001</v>
      </c>
      <c r="C89" s="42">
        <v>0.26</v>
      </c>
      <c r="D89" s="42">
        <v>-0.129</v>
      </c>
    </row>
    <row r="90" spans="2:4">
      <c r="B90" s="42">
        <v>-5.1999999999999998E-2</v>
      </c>
      <c r="C90" s="42">
        <v>-0.71099999999999997</v>
      </c>
      <c r="D90" s="42">
        <v>-0.32900000000000001</v>
      </c>
    </row>
    <row r="91" spans="2:4">
      <c r="B91" s="42">
        <v>-0.20899999999999999</v>
      </c>
      <c r="C91" s="42">
        <v>-0.27800000000000002</v>
      </c>
      <c r="D91" s="42">
        <v>0.216</v>
      </c>
    </row>
    <row r="92" spans="2:4">
      <c r="B92" s="42">
        <v>-0.214</v>
      </c>
      <c r="C92" s="42">
        <v>-1.2999999999999999E-2</v>
      </c>
      <c r="D92" s="42">
        <v>0.40600000000000003</v>
      </c>
    </row>
    <row r="93" spans="2:4">
      <c r="B93" s="42">
        <v>-4.8000000000000001E-2</v>
      </c>
      <c r="C93" s="42">
        <v>0.14000000000000001</v>
      </c>
      <c r="D93" s="42">
        <v>0.314</v>
      </c>
    </row>
    <row r="94" spans="2:4">
      <c r="B94" s="42">
        <v>-8.1000000000000003E-2</v>
      </c>
      <c r="C94" s="42">
        <v>0.29099999999999998</v>
      </c>
      <c r="D94" s="42">
        <v>-0.26200000000000001</v>
      </c>
    </row>
    <row r="95" spans="2:4">
      <c r="B95" s="42">
        <v>7.0000000000000001E-3</v>
      </c>
      <c r="C95" s="42">
        <v>0.16700000000000001</v>
      </c>
      <c r="D95" s="42">
        <v>-0.45100000000000001</v>
      </c>
    </row>
    <row r="96" spans="2:4">
      <c r="B96" s="42">
        <v>0.29099999999999998</v>
      </c>
      <c r="C96" s="42">
        <v>2.1999999999999999E-2</v>
      </c>
      <c r="D96" s="42">
        <v>-0.29099999999999998</v>
      </c>
    </row>
    <row r="97" spans="2:4">
      <c r="B97" s="42">
        <v>0.41099999999999998</v>
      </c>
      <c r="C97" s="42">
        <v>-0.41499999999999998</v>
      </c>
      <c r="D97" s="42">
        <v>0.104</v>
      </c>
    </row>
    <row r="98" spans="2:4">
      <c r="B98" s="42">
        <v>0.318</v>
      </c>
      <c r="C98" s="42">
        <v>-5.6000000000000001E-2</v>
      </c>
      <c r="D98" s="42">
        <v>0.33800000000000002</v>
      </c>
    </row>
    <row r="99" spans="2:4">
      <c r="B99" s="42">
        <v>-1.0999999999999999E-2</v>
      </c>
      <c r="C99" s="42">
        <v>-9.5000000000000001E-2</v>
      </c>
      <c r="D99" s="42">
        <v>0.28599999999999998</v>
      </c>
    </row>
    <row r="100" spans="2:4">
      <c r="B100" s="42">
        <v>-0.40799999999999997</v>
      </c>
      <c r="C100" s="42">
        <v>2.5999999999999999E-2</v>
      </c>
      <c r="D100" s="42">
        <v>-0.216</v>
      </c>
    </row>
    <row r="101" spans="2:4">
      <c r="B101" s="42">
        <v>-0.439</v>
      </c>
      <c r="C101" s="42">
        <v>1.9E-2</v>
      </c>
      <c r="D101" s="42">
        <v>-0.11</v>
      </c>
    </row>
    <row r="102" spans="2:4">
      <c r="B102" s="42">
        <v>-0.24099999999999999</v>
      </c>
      <c r="C102" s="42">
        <v>-0.17799999999999999</v>
      </c>
      <c r="D102" s="42">
        <v>-0.11</v>
      </c>
    </row>
    <row r="103" spans="2:4">
      <c r="B103" s="42">
        <v>-0.10299999999999999</v>
      </c>
      <c r="C103" s="42">
        <v>-4.4999999999999998E-2</v>
      </c>
    </row>
    <row r="104" spans="2:4">
      <c r="B104" s="42">
        <v>0.32300000000000001</v>
      </c>
      <c r="C104" s="42">
        <v>0.04</v>
      </c>
    </row>
    <row r="105" spans="2:4">
      <c r="B105" s="42">
        <v>4.9000000000000002E-2</v>
      </c>
      <c r="C105" s="42">
        <v>0.40799999999999997</v>
      </c>
    </row>
    <row r="106" spans="2:4">
      <c r="B106" s="42">
        <v>0.17699999999999999</v>
      </c>
      <c r="C106" s="42">
        <v>0.126</v>
      </c>
    </row>
    <row r="107" spans="2:4">
      <c r="B107" s="42">
        <v>-8.9999999999999993E-3</v>
      </c>
      <c r="C107" s="42">
        <v>-5.3999999999999999E-2</v>
      </c>
    </row>
    <row r="108" spans="2:4">
      <c r="B108" s="42">
        <v>-8.0000000000000002E-3</v>
      </c>
      <c r="C108" s="42">
        <v>3.5000000000000003E-2</v>
      </c>
    </row>
    <row r="109" spans="2:4">
      <c r="B109" s="42">
        <v>-0.13</v>
      </c>
      <c r="C109" s="42">
        <v>0.125</v>
      </c>
    </row>
    <row r="110" spans="2:4">
      <c r="B110" s="42">
        <v>-0.113</v>
      </c>
      <c r="C110" s="42">
        <v>-1.9E-2</v>
      </c>
    </row>
    <row r="111" spans="2:4">
      <c r="B111" s="42">
        <v>-5.3999999999999999E-2</v>
      </c>
      <c r="C111" s="42">
        <v>-0.14000000000000001</v>
      </c>
    </row>
    <row r="112" spans="2:4">
      <c r="B112" s="42">
        <v>-6.2E-2</v>
      </c>
      <c r="C112" s="42">
        <v>-0.152</v>
      </c>
    </row>
    <row r="113" spans="2:3">
      <c r="B113" s="42">
        <v>0.13300000000000001</v>
      </c>
      <c r="C113" s="42">
        <v>-0.129</v>
      </c>
    </row>
    <row r="114" spans="2:3">
      <c r="B114" s="42">
        <v>0.11600000000000001</v>
      </c>
      <c r="C114" s="42">
        <v>-1.6E-2</v>
      </c>
    </row>
    <row r="115" spans="2:3">
      <c r="B115" s="42">
        <v>8.7999999999999995E-2</v>
      </c>
      <c r="C115" s="42">
        <v>-0.21099999999999999</v>
      </c>
    </row>
    <row r="116" spans="2:3">
      <c r="B116" s="42">
        <v>3.4000000000000002E-2</v>
      </c>
      <c r="C116" s="42">
        <v>-0.26400000000000001</v>
      </c>
    </row>
    <row r="117" spans="2:3">
      <c r="B117" s="42">
        <v>-8.5000000000000006E-2</v>
      </c>
      <c r="C117" s="42">
        <v>0.252</v>
      </c>
    </row>
    <row r="118" spans="2:3">
      <c r="B118" s="42">
        <v>-0.12</v>
      </c>
      <c r="C118" s="42">
        <v>0.33900000000000002</v>
      </c>
    </row>
    <row r="119" spans="2:3">
      <c r="B119" s="42">
        <v>-5.0999999999999997E-2</v>
      </c>
      <c r="C119" s="42">
        <v>0.503</v>
      </c>
    </row>
    <row r="120" spans="2:3">
      <c r="B120" s="42">
        <v>-8.0000000000000002E-3</v>
      </c>
      <c r="C120" s="42">
        <v>0.19600000000000001</v>
      </c>
    </row>
    <row r="121" spans="2:3">
      <c r="B121" s="42">
        <v>3.0000000000000001E-3</v>
      </c>
      <c r="C121" s="42">
        <v>6.0000000000000001E-3</v>
      </c>
    </row>
    <row r="122" spans="2:3">
      <c r="B122" s="42">
        <v>-9.8000000000000004E-2</v>
      </c>
      <c r="C122" s="42">
        <v>-0.26800000000000002</v>
      </c>
    </row>
    <row r="123" spans="2:3">
      <c r="B123" s="42">
        <v>8.5999999999999993E-2</v>
      </c>
      <c r="C123" s="42">
        <v>-0.56799999999999995</v>
      </c>
    </row>
    <row r="124" spans="2:3">
      <c r="B124" s="42">
        <v>8.4000000000000005E-2</v>
      </c>
      <c r="C124" s="42">
        <v>-0.42499999999999999</v>
      </c>
    </row>
    <row r="125" spans="2:3">
      <c r="B125" s="42">
        <v>1.6E-2</v>
      </c>
      <c r="C125" s="42">
        <v>-0.17799999999999999</v>
      </c>
    </row>
    <row r="126" spans="2:3">
      <c r="B126" s="42">
        <v>8.4000000000000005E-2</v>
      </c>
      <c r="C126" s="42">
        <v>0.217</v>
      </c>
    </row>
    <row r="127" spans="2:3">
      <c r="B127" s="42">
        <v>0.21</v>
      </c>
      <c r="C127" s="42">
        <v>0.41899999999999998</v>
      </c>
    </row>
    <row r="128" spans="2:3">
      <c r="B128" s="42">
        <v>0.19600000000000001</v>
      </c>
      <c r="C128" s="42">
        <v>0.32200000000000001</v>
      </c>
    </row>
    <row r="129" spans="2:3">
      <c r="B129" s="42">
        <v>5.7000000000000002E-2</v>
      </c>
      <c r="C129" s="42">
        <v>0.11799999999999999</v>
      </c>
    </row>
    <row r="130" spans="2:3">
      <c r="B130" s="42">
        <v>-0.45600000000000002</v>
      </c>
      <c r="C130" s="42">
        <v>0.112</v>
      </c>
    </row>
    <row r="131" spans="2:3">
      <c r="B131" s="42">
        <v>-0.19600000000000001</v>
      </c>
      <c r="C131" s="42">
        <v>-0.19600000000000001</v>
      </c>
    </row>
    <row r="132" spans="2:3">
      <c r="B132" s="42">
        <v>-5.8000000000000003E-2</v>
      </c>
      <c r="C132" s="42">
        <v>1.9E-2</v>
      </c>
    </row>
    <row r="133" spans="2:3">
      <c r="B133" s="42">
        <v>2.3E-2</v>
      </c>
      <c r="C133" s="42">
        <v>-1.0999999999999999E-2</v>
      </c>
    </row>
    <row r="134" spans="2:3">
      <c r="B134" s="42">
        <v>7.9000000000000001E-2</v>
      </c>
      <c r="C134" s="42">
        <v>6.0000000000000001E-3</v>
      </c>
    </row>
    <row r="135" spans="2:3">
      <c r="B135" s="42">
        <v>0.187</v>
      </c>
      <c r="C135" s="42">
        <v>-0.224</v>
      </c>
    </row>
    <row r="136" spans="2:3">
      <c r="B136" s="42">
        <v>5.6000000000000001E-2</v>
      </c>
      <c r="C136" s="42">
        <v>-0.30499999999999999</v>
      </c>
    </row>
    <row r="137" spans="2:3">
      <c r="B137" s="42">
        <v>-6.0999999999999999E-2</v>
      </c>
      <c r="C137" s="42">
        <v>0.186</v>
      </c>
    </row>
    <row r="138" spans="2:3">
      <c r="B138" s="42">
        <v>-0.13400000000000001</v>
      </c>
      <c r="C138" s="42">
        <v>0.14399999999999999</v>
      </c>
    </row>
    <row r="139" spans="2:3">
      <c r="B139" s="42">
        <v>-6.3E-2</v>
      </c>
      <c r="C139" s="42">
        <v>0.121</v>
      </c>
    </row>
    <row r="140" spans="2:3">
      <c r="B140" s="42">
        <v>2.7E-2</v>
      </c>
      <c r="C140" s="42">
        <v>-6.3E-2</v>
      </c>
    </row>
    <row r="141" spans="2:3">
      <c r="B141" s="42">
        <v>6.5000000000000002E-2</v>
      </c>
      <c r="C141" s="42">
        <v>4.4999999999999998E-2</v>
      </c>
    </row>
    <row r="142" spans="2:3">
      <c r="B142" s="42">
        <v>9.5000000000000001E-2</v>
      </c>
      <c r="C142" s="42">
        <v>0.30299999999999999</v>
      </c>
    </row>
    <row r="143" spans="2:3">
      <c r="B143" s="42">
        <v>5.7000000000000002E-2</v>
      </c>
      <c r="C143" s="42">
        <v>-0.20399999999999999</v>
      </c>
    </row>
    <row r="144" spans="2:3">
      <c r="B144" s="42">
        <v>9.6000000000000002E-2</v>
      </c>
      <c r="C144" s="42">
        <v>-0.47299999999999998</v>
      </c>
    </row>
    <row r="145" spans="2:3">
      <c r="B145" s="42">
        <v>6.4000000000000001E-2</v>
      </c>
      <c r="C145" s="42">
        <v>-0.53600000000000003</v>
      </c>
    </row>
    <row r="146" spans="2:3">
      <c r="B146" s="42">
        <v>-5.8999999999999997E-2</v>
      </c>
      <c r="C146" s="42">
        <v>-8.7999999999999995E-2</v>
      </c>
    </row>
    <row r="147" spans="2:3">
      <c r="B147" s="42">
        <v>-0.26900000000000002</v>
      </c>
      <c r="C147" s="42">
        <v>0.42299999999999999</v>
      </c>
    </row>
    <row r="148" spans="2:3">
      <c r="B148" s="42">
        <v>-6.5000000000000002E-2</v>
      </c>
      <c r="C148" s="42">
        <v>0.38600000000000001</v>
      </c>
    </row>
    <row r="149" spans="2:3">
      <c r="B149" s="42">
        <v>9.6000000000000002E-2</v>
      </c>
      <c r="C149" s="42">
        <v>-0.114</v>
      </c>
    </row>
    <row r="150" spans="2:3">
      <c r="B150" s="42">
        <v>0.25600000000000001</v>
      </c>
      <c r="C150" s="42">
        <v>-0.10199999999999999</v>
      </c>
    </row>
    <row r="151" spans="2:3">
      <c r="B151" s="42">
        <v>-4.8000000000000001E-2</v>
      </c>
      <c r="C151" s="42">
        <v>0.16900000000000001</v>
      </c>
    </row>
    <row r="152" spans="2:3">
      <c r="B152" s="42">
        <v>-0.189</v>
      </c>
      <c r="C152" s="42">
        <v>0.41199999999999998</v>
      </c>
    </row>
    <row r="153" spans="2:3">
      <c r="B153" s="42">
        <v>-2.1999999999999999E-2</v>
      </c>
      <c r="C153" s="42">
        <v>0.46500000000000002</v>
      </c>
    </row>
    <row r="154" spans="2:3">
      <c r="B154" s="42">
        <v>3.4000000000000002E-2</v>
      </c>
      <c r="C154" s="42">
        <v>3.2000000000000001E-2</v>
      </c>
    </row>
    <row r="155" spans="2:3">
      <c r="B155" s="42">
        <v>-0.20499999999999999</v>
      </c>
      <c r="C155" s="42">
        <v>-3.3000000000000002E-2</v>
      </c>
    </row>
    <row r="156" spans="2:3">
      <c r="B156" s="42">
        <v>-0.185</v>
      </c>
      <c r="C156" s="42">
        <v>-0.47799999999999998</v>
      </c>
    </row>
    <row r="157" spans="2:3">
      <c r="B157" s="42">
        <v>-3.1E-2</v>
      </c>
      <c r="C157" s="42">
        <v>-0.497</v>
      </c>
    </row>
    <row r="158" spans="2:3">
      <c r="B158" s="42">
        <v>9.5000000000000001E-2</v>
      </c>
      <c r="C158" s="42">
        <v>-0.11799999999999999</v>
      </c>
    </row>
    <row r="159" spans="2:3">
      <c r="B159" s="42">
        <v>5.8000000000000003E-2</v>
      </c>
      <c r="C159" s="42">
        <v>-8.2000000000000003E-2</v>
      </c>
    </row>
    <row r="160" spans="2:3">
      <c r="B160" s="42">
        <v>-7.3999999999999996E-2</v>
      </c>
      <c r="C160" s="42">
        <v>0.28499999999999998</v>
      </c>
    </row>
    <row r="161" spans="2:3">
      <c r="B161" s="42">
        <v>0.34399999999999997</v>
      </c>
      <c r="C161" s="42">
        <v>0.34399999999999997</v>
      </c>
    </row>
    <row r="162" spans="2:3">
      <c r="B162" s="42">
        <v>0.24</v>
      </c>
      <c r="C162" s="42">
        <v>-5.8999999999999997E-2</v>
      </c>
    </row>
    <row r="163" spans="2:3">
      <c r="B163" s="42">
        <v>-1.7000000000000001E-2</v>
      </c>
      <c r="C163" s="42">
        <v>-0.375</v>
      </c>
    </row>
    <row r="164" spans="2:3">
      <c r="B164" s="42">
        <v>-0.14099999999999999</v>
      </c>
      <c r="C164" s="42">
        <v>-0.214</v>
      </c>
    </row>
    <row r="165" spans="2:3">
      <c r="B165" s="42">
        <v>-7.9000000000000001E-2</v>
      </c>
      <c r="C165" s="42">
        <v>5.8999999999999997E-2</v>
      </c>
    </row>
    <row r="166" spans="2:3">
      <c r="B166" s="42">
        <v>-7.3999999999999996E-2</v>
      </c>
      <c r="C166" s="42">
        <v>0.182</v>
      </c>
    </row>
    <row r="167" spans="2:3">
      <c r="B167" s="42">
        <v>-3.2000000000000001E-2</v>
      </c>
      <c r="C167" s="42">
        <v>0.21199999999999999</v>
      </c>
    </row>
    <row r="168" spans="2:3">
      <c r="B168" s="42">
        <v>2.3E-2</v>
      </c>
      <c r="C168" s="42">
        <v>0.222</v>
      </c>
    </row>
    <row r="169" spans="2:3">
      <c r="B169" s="42">
        <v>0.11600000000000001</v>
      </c>
      <c r="C169" s="42">
        <v>-0.16700000000000001</v>
      </c>
    </row>
    <row r="170" spans="2:3">
      <c r="B170" s="42">
        <v>0.113</v>
      </c>
      <c r="C170" s="42">
        <v>-0.14199999999999999</v>
      </c>
    </row>
    <row r="171" spans="2:3">
      <c r="B171" s="42">
        <v>4.4999999999999998E-2</v>
      </c>
      <c r="C171" s="42">
        <v>0.433</v>
      </c>
    </row>
    <row r="172" spans="2:3">
      <c r="B172" s="42">
        <v>-0.14499999999999999</v>
      </c>
      <c r="C172" s="42">
        <v>0.377</v>
      </c>
    </row>
    <row r="173" spans="2:3">
      <c r="B173" s="42">
        <v>-0.27300000000000002</v>
      </c>
      <c r="C173" s="42">
        <v>6.8000000000000005E-2</v>
      </c>
    </row>
    <row r="174" spans="2:3">
      <c r="B174" s="42">
        <v>-9.8000000000000004E-2</v>
      </c>
      <c r="C174" s="42">
        <v>-0.22800000000000001</v>
      </c>
    </row>
    <row r="175" spans="2:3">
      <c r="B175" s="42">
        <v>0.129</v>
      </c>
      <c r="C175" s="42">
        <v>-0.308</v>
      </c>
    </row>
    <row r="176" spans="2:3">
      <c r="B176" s="42">
        <v>0.23499999999999999</v>
      </c>
      <c r="C176" s="42">
        <v>-0.255</v>
      </c>
    </row>
    <row r="177" spans="2:3">
      <c r="B177" s="42">
        <v>2E-3</v>
      </c>
      <c r="C177" s="42">
        <v>-0.38800000000000001</v>
      </c>
    </row>
    <row r="178" spans="2:3">
      <c r="B178" s="42">
        <v>-2.1999999999999999E-2</v>
      </c>
      <c r="C178" s="42">
        <v>-0.17899999999999999</v>
      </c>
    </row>
    <row r="179" spans="2:3">
      <c r="B179" s="42">
        <v>-0.21199999999999999</v>
      </c>
      <c r="C179" s="42">
        <v>5.0000000000000001E-3</v>
      </c>
    </row>
    <row r="180" spans="2:3">
      <c r="B180" s="42">
        <v>-0.159</v>
      </c>
      <c r="C180" s="42">
        <v>3.4000000000000002E-2</v>
      </c>
    </row>
    <row r="181" spans="2:3">
      <c r="B181" s="42">
        <v>0.16700000000000001</v>
      </c>
      <c r="C181" s="42">
        <v>0.29899999999999999</v>
      </c>
    </row>
    <row r="182" spans="2:3">
      <c r="B182" s="42">
        <v>-8.9999999999999993E-3</v>
      </c>
      <c r="C182" s="42">
        <v>0.22900000000000001</v>
      </c>
    </row>
    <row r="183" spans="2:3">
      <c r="B183" s="42">
        <v>-6.5000000000000002E-2</v>
      </c>
      <c r="C183" s="42">
        <v>-5.0000000000000001E-3</v>
      </c>
    </row>
    <row r="184" spans="2:3">
      <c r="B184" s="42">
        <v>-2.1000000000000001E-2</v>
      </c>
      <c r="C184" s="42">
        <v>-0.32800000000000001</v>
      </c>
    </row>
    <row r="185" spans="2:3">
      <c r="B185" s="42">
        <v>-0.13900000000000001</v>
      </c>
      <c r="C185" s="42">
        <v>2E-3</v>
      </c>
    </row>
    <row r="186" spans="2:3">
      <c r="B186" s="42">
        <v>0.13300000000000001</v>
      </c>
      <c r="C186" s="42">
        <v>0.31900000000000001</v>
      </c>
    </row>
    <row r="187" spans="2:3">
      <c r="B187" s="42">
        <v>0.17799999999999999</v>
      </c>
      <c r="C187" s="42">
        <v>0.2</v>
      </c>
    </row>
    <row r="188" spans="2:3">
      <c r="B188" s="42">
        <v>9.2999999999999999E-2</v>
      </c>
      <c r="C188" s="42">
        <v>-0.27100000000000002</v>
      </c>
    </row>
    <row r="189" spans="2:3">
      <c r="B189" s="42">
        <v>6.9000000000000006E-2</v>
      </c>
      <c r="C189" s="42">
        <v>-0.36199999999999999</v>
      </c>
    </row>
    <row r="190" spans="2:3">
      <c r="B190" s="42">
        <v>-7.0000000000000001E-3</v>
      </c>
      <c r="C190" s="42">
        <v>2.1999999999999999E-2</v>
      </c>
    </row>
    <row r="191" spans="2:3">
      <c r="B191" s="42">
        <v>-5.2999999999999999E-2</v>
      </c>
      <c r="C191" s="42">
        <v>0.36</v>
      </c>
    </row>
    <row r="192" spans="2:3">
      <c r="B192" s="42">
        <v>1.4999999999999999E-2</v>
      </c>
      <c r="C192" s="42">
        <v>0.46</v>
      </c>
    </row>
    <row r="193" spans="2:3">
      <c r="B193" s="42">
        <v>4.4999999999999998E-2</v>
      </c>
      <c r="C193" s="42">
        <v>0.157</v>
      </c>
    </row>
    <row r="194" spans="2:3">
      <c r="B194" s="42">
        <v>4.3999999999999997E-2</v>
      </c>
      <c r="C194" s="42">
        <v>-0.17399999999999999</v>
      </c>
    </row>
    <row r="195" spans="2:3">
      <c r="B195" s="42">
        <v>-1.4E-2</v>
      </c>
      <c r="C195" s="42">
        <v>-0.30299999999999999</v>
      </c>
    </row>
    <row r="196" spans="2:3">
      <c r="B196" s="42">
        <v>-5.5E-2</v>
      </c>
      <c r="C196" s="42">
        <v>-0.498</v>
      </c>
    </row>
    <row r="197" spans="2:3">
      <c r="B197" s="42">
        <v>-3.4000000000000002E-2</v>
      </c>
      <c r="C197" s="42">
        <v>-0.11600000000000001</v>
      </c>
    </row>
    <row r="198" spans="2:3">
      <c r="B198" s="42">
        <v>6.3E-2</v>
      </c>
      <c r="C198" s="42">
        <v>0.158</v>
      </c>
    </row>
    <row r="199" spans="2:3">
      <c r="B199" s="42">
        <v>-5.0000000000000001E-3</v>
      </c>
      <c r="C199" s="42">
        <v>0.11600000000000001</v>
      </c>
    </row>
    <row r="200" spans="2:3">
      <c r="B200" s="42">
        <v>-0.01</v>
      </c>
      <c r="C200" s="42">
        <v>-9.7000000000000003E-2</v>
      </c>
    </row>
    <row r="201" spans="2:3">
      <c r="B201" s="42">
        <v>6.0999999999999999E-2</v>
      </c>
      <c r="C201" s="42">
        <v>-0.05</v>
      </c>
    </row>
    <row r="202" spans="2:3">
      <c r="B202" s="42">
        <v>0.14699999999999999</v>
      </c>
      <c r="C202" s="42">
        <v>0.315</v>
      </c>
    </row>
    <row r="203" spans="2:3">
      <c r="B203" s="42">
        <v>0.12</v>
      </c>
      <c r="C203" s="42">
        <v>0.152</v>
      </c>
    </row>
    <row r="204" spans="2:3">
      <c r="B204" s="42">
        <v>-6.5000000000000002E-2</v>
      </c>
      <c r="C204" s="42">
        <v>0.11600000000000001</v>
      </c>
    </row>
    <row r="205" spans="2:3">
      <c r="B205" s="42">
        <v>-0.15</v>
      </c>
      <c r="C205" s="42">
        <v>0.19600000000000001</v>
      </c>
    </row>
    <row r="206" spans="2:3">
      <c r="B206" s="42">
        <v>-6.4000000000000001E-2</v>
      </c>
      <c r="C206" s="42">
        <v>0.106</v>
      </c>
    </row>
    <row r="207" spans="2:3">
      <c r="B207" s="42">
        <v>-7.6999999999999999E-2</v>
      </c>
      <c r="C207" s="42">
        <v>-0.186</v>
      </c>
    </row>
    <row r="208" spans="2:3">
      <c r="B208" s="42">
        <v>-3.9E-2</v>
      </c>
      <c r="C208" s="42">
        <v>-0.224</v>
      </c>
    </row>
    <row r="209" spans="2:3">
      <c r="B209" s="42">
        <v>0.122</v>
      </c>
      <c r="C209" s="42">
        <v>-0.23599999999999999</v>
      </c>
    </row>
    <row r="210" spans="2:3">
      <c r="B210" s="42">
        <v>0.04</v>
      </c>
      <c r="C210" s="42">
        <v>7.4999999999999997E-2</v>
      </c>
    </row>
    <row r="211" spans="2:3">
      <c r="B211" s="42">
        <v>-5.0000000000000001E-3</v>
      </c>
      <c r="C211" s="42">
        <v>0.42399999999999999</v>
      </c>
    </row>
    <row r="212" spans="2:3">
      <c r="B212" s="42">
        <v>8.6999999999999994E-2</v>
      </c>
      <c r="C212" s="42">
        <v>0.161</v>
      </c>
    </row>
    <row r="213" spans="2:3">
      <c r="B213" s="42">
        <v>0.151</v>
      </c>
      <c r="C213" s="42">
        <v>-0.55600000000000005</v>
      </c>
    </row>
    <row r="214" spans="2:3">
      <c r="B214" s="42">
        <v>-2.1999999999999999E-2</v>
      </c>
      <c r="C214" s="42">
        <v>-0.219</v>
      </c>
    </row>
    <row r="215" spans="2:3">
      <c r="B215" s="42">
        <v>-7.3999999999999996E-2</v>
      </c>
      <c r="C215" s="42">
        <v>0.13</v>
      </c>
    </row>
    <row r="216" spans="2:3">
      <c r="B216" s="42">
        <v>-0.1</v>
      </c>
      <c r="C216" s="42">
        <v>0.192</v>
      </c>
    </row>
    <row r="217" spans="2:3">
      <c r="B217" s="42">
        <v>-0.317</v>
      </c>
      <c r="C217" s="42">
        <v>-0.16900000000000001</v>
      </c>
    </row>
    <row r="218" spans="2:3">
      <c r="B218" s="42">
        <v>-0.39100000000000001</v>
      </c>
      <c r="C218" s="42">
        <v>-7.9000000000000001E-2</v>
      </c>
    </row>
    <row r="219" spans="2:3">
      <c r="B219" s="42">
        <v>-6.0000000000000001E-3</v>
      </c>
      <c r="C219" s="42">
        <v>0.02</v>
      </c>
    </row>
    <row r="220" spans="2:3">
      <c r="B220" s="42">
        <v>0.20899999999999999</v>
      </c>
      <c r="C220" s="42">
        <v>0.216</v>
      </c>
    </row>
    <row r="221" spans="2:3">
      <c r="B221" s="42">
        <v>0.26300000000000001</v>
      </c>
      <c r="C221" s="42">
        <v>0.05</v>
      </c>
    </row>
    <row r="222" spans="2:3">
      <c r="B222" s="42">
        <v>0.23400000000000001</v>
      </c>
      <c r="C222" s="42">
        <v>-0.19700000000000001</v>
      </c>
    </row>
    <row r="223" spans="2:3">
      <c r="B223" s="42">
        <v>0.151</v>
      </c>
      <c r="C223" s="42">
        <v>0.18</v>
      </c>
    </row>
    <row r="224" spans="2:3">
      <c r="B224" s="42">
        <v>0.23499999999999999</v>
      </c>
      <c r="C224" s="42">
        <v>0.11700000000000001</v>
      </c>
    </row>
    <row r="225" spans="2:3">
      <c r="B225" s="42">
        <v>0.17299999999999999</v>
      </c>
      <c r="C225" s="42">
        <v>7.6999999999999999E-2</v>
      </c>
    </row>
    <row r="226" spans="2:3">
      <c r="B226" s="42">
        <v>1.2E-2</v>
      </c>
      <c r="C226" s="42">
        <v>3.1E-2</v>
      </c>
    </row>
    <row r="227" spans="2:3">
      <c r="B227" s="42">
        <v>-9.4E-2</v>
      </c>
      <c r="C227" s="42">
        <v>-0.41799999999999998</v>
      </c>
    </row>
    <row r="228" spans="2:3">
      <c r="B228" s="42">
        <v>-0.47499999999999998</v>
      </c>
      <c r="C228" s="42">
        <v>-0.371</v>
      </c>
    </row>
    <row r="229" spans="2:3">
      <c r="B229" s="42">
        <v>-0.71699999999999997</v>
      </c>
      <c r="C229" s="42">
        <v>-0.21</v>
      </c>
    </row>
    <row r="230" spans="2:3">
      <c r="B230" s="42">
        <v>-9.7000000000000003E-2</v>
      </c>
      <c r="C230" s="42">
        <v>0.28100000000000003</v>
      </c>
    </row>
    <row r="231" spans="2:3">
      <c r="B231" s="42">
        <v>0.313</v>
      </c>
      <c r="C231" s="42">
        <v>0.38700000000000001</v>
      </c>
    </row>
    <row r="232" spans="2:3">
      <c r="B232" s="42">
        <v>0.23200000000000001</v>
      </c>
      <c r="C232" s="42">
        <v>0.314</v>
      </c>
    </row>
    <row r="233" spans="2:3">
      <c r="B233" s="42">
        <v>-1.2E-2</v>
      </c>
      <c r="C233" s="42">
        <v>-0.13700000000000001</v>
      </c>
    </row>
    <row r="234" spans="2:3">
      <c r="B234" s="42">
        <v>-0.105</v>
      </c>
      <c r="C234" s="42">
        <v>-0.312</v>
      </c>
    </row>
    <row r="235" spans="2:3">
      <c r="B235" s="42">
        <v>-3.2000000000000001E-2</v>
      </c>
      <c r="C235" s="42">
        <v>0.13800000000000001</v>
      </c>
    </row>
    <row r="236" spans="2:3">
      <c r="B236" s="42">
        <v>7.0999999999999994E-2</v>
      </c>
      <c r="C236" s="42">
        <v>0.17</v>
      </c>
    </row>
    <row r="237" spans="2:3">
      <c r="B237" s="42">
        <v>-0.04</v>
      </c>
      <c r="C237" s="42">
        <v>0.189</v>
      </c>
    </row>
    <row r="238" spans="2:3">
      <c r="B238" s="42">
        <v>-0.18099999999999999</v>
      </c>
      <c r="C238" s="42">
        <v>-4.7E-2</v>
      </c>
    </row>
    <row r="239" spans="2:3">
      <c r="B239" s="42">
        <v>-0.20200000000000001</v>
      </c>
      <c r="C239" s="42">
        <v>6.7000000000000004E-2</v>
      </c>
    </row>
    <row r="240" spans="2:3">
      <c r="B240" s="42">
        <v>-0.187</v>
      </c>
      <c r="C240" s="42">
        <v>-0.17299999999999999</v>
      </c>
    </row>
    <row r="241" spans="2:3">
      <c r="B241" s="42">
        <v>0.317</v>
      </c>
      <c r="C241" s="42">
        <v>-9.9000000000000005E-2</v>
      </c>
    </row>
    <row r="242" spans="2:3">
      <c r="B242" s="42">
        <v>0.45300000000000001</v>
      </c>
      <c r="C242" s="42">
        <v>-1.2999999999999999E-2</v>
      </c>
    </row>
    <row r="243" spans="2:3">
      <c r="B243" s="42">
        <v>0.27</v>
      </c>
      <c r="C243" s="42">
        <v>-0.20499999999999999</v>
      </c>
    </row>
    <row r="244" spans="2:3">
      <c r="B244" s="42">
        <v>4.3999999999999997E-2</v>
      </c>
      <c r="C244" s="42">
        <v>-0.32700000000000001</v>
      </c>
    </row>
    <row r="245" spans="2:3">
      <c r="B245" s="42">
        <v>-0.10100000000000001</v>
      </c>
      <c r="C245" s="42">
        <v>0.06</v>
      </c>
    </row>
    <row r="246" spans="2:3">
      <c r="B246" s="42">
        <v>-0.191</v>
      </c>
      <c r="C246" s="42">
        <v>0.128</v>
      </c>
    </row>
    <row r="247" spans="2:3">
      <c r="B247" s="42">
        <v>-4.2999999999999997E-2</v>
      </c>
      <c r="C247" s="42">
        <v>9.6000000000000002E-2</v>
      </c>
    </row>
    <row r="248" spans="2:3">
      <c r="B248" s="42">
        <v>0.107</v>
      </c>
      <c r="C248" s="42">
        <v>2.5999999999999999E-2</v>
      </c>
    </row>
    <row r="249" spans="2:3">
      <c r="B249" s="42">
        <v>0.14499999999999999</v>
      </c>
      <c r="C249" s="42">
        <v>0.193</v>
      </c>
    </row>
    <row r="250" spans="2:3">
      <c r="B250" s="42">
        <v>7.8E-2</v>
      </c>
      <c r="C250" s="42">
        <v>0.08</v>
      </c>
    </row>
    <row r="251" spans="2:3">
      <c r="B251" s="42">
        <v>-4.8000000000000001E-2</v>
      </c>
      <c r="C251" s="42">
        <v>-1.7000000000000001E-2</v>
      </c>
    </row>
    <row r="252" spans="2:3">
      <c r="B252" s="42">
        <v>-4.2000000000000003E-2</v>
      </c>
      <c r="C252" s="42">
        <v>-0.219</v>
      </c>
    </row>
    <row r="253" spans="2:3">
      <c r="B253" s="42">
        <v>5.7000000000000002E-2</v>
      </c>
      <c r="C253" s="42">
        <v>0.06</v>
      </c>
    </row>
    <row r="254" spans="2:3">
      <c r="B254" s="42">
        <v>0.107</v>
      </c>
      <c r="C254" s="42">
        <v>-0.34100000000000003</v>
      </c>
    </row>
    <row r="255" spans="2:3">
      <c r="B255" s="42">
        <v>-0.255</v>
      </c>
      <c r="C255" s="42">
        <v>-0.10299999999999999</v>
      </c>
    </row>
    <row r="256" spans="2:3">
      <c r="B256" s="42">
        <v>-0.318</v>
      </c>
      <c r="C256" s="42">
        <v>0.17899999999999999</v>
      </c>
    </row>
    <row r="257" spans="2:3">
      <c r="B257" s="42">
        <v>-0.18099999999999999</v>
      </c>
      <c r="C257" s="42">
        <v>0.24</v>
      </c>
    </row>
    <row r="258" spans="2:3">
      <c r="B258" s="42">
        <v>0.127</v>
      </c>
      <c r="C258" s="42">
        <v>0.188</v>
      </c>
    </row>
    <row r="259" spans="2:3">
      <c r="B259" s="42">
        <v>0.22500000000000001</v>
      </c>
      <c r="C259" s="42">
        <v>0.13900000000000001</v>
      </c>
    </row>
    <row r="260" spans="2:3">
      <c r="B260" s="42">
        <v>0.14699999999999999</v>
      </c>
      <c r="C260" s="42">
        <v>-1.7000000000000001E-2</v>
      </c>
    </row>
    <row r="261" spans="2:3">
      <c r="B261" s="42">
        <v>0.19500000000000001</v>
      </c>
      <c r="C261" s="42">
        <v>-0.09</v>
      </c>
    </row>
    <row r="262" spans="2:3">
      <c r="B262" s="42">
        <v>0.371</v>
      </c>
      <c r="C262" s="42">
        <v>0.155</v>
      </c>
    </row>
    <row r="263" spans="2:3">
      <c r="B263" s="42">
        <v>2.5999999999999999E-2</v>
      </c>
      <c r="C263" s="42">
        <v>8.5000000000000006E-2</v>
      </c>
    </row>
    <row r="264" spans="2:3">
      <c r="B264" s="42">
        <v>-8.1000000000000003E-2</v>
      </c>
      <c r="C264" s="42">
        <v>1.0999999999999999E-2</v>
      </c>
    </row>
    <row r="265" spans="2:3">
      <c r="B265" s="42">
        <v>-0.48</v>
      </c>
      <c r="C265" s="42">
        <v>-0.54500000000000004</v>
      </c>
    </row>
    <row r="266" spans="2:3">
      <c r="B266" s="42">
        <v>-0.61799999999999999</v>
      </c>
      <c r="C266" s="42">
        <v>-3.9E-2</v>
      </c>
    </row>
    <row r="267" spans="2:3">
      <c r="B267" s="42">
        <v>0</v>
      </c>
      <c r="C267" s="42">
        <v>0.41</v>
      </c>
    </row>
    <row r="268" spans="2:3">
      <c r="B268" s="42">
        <v>-2.7E-2</v>
      </c>
      <c r="C268" s="42">
        <v>2E-3</v>
      </c>
    </row>
    <row r="269" spans="2:3">
      <c r="B269" s="42">
        <v>8.9999999999999993E-3</v>
      </c>
      <c r="C269" s="42">
        <v>-0.41499999999999998</v>
      </c>
    </row>
    <row r="270" spans="2:3">
      <c r="B270" s="42">
        <v>1.4999999999999999E-2</v>
      </c>
      <c r="C270" s="42">
        <v>-0.498</v>
      </c>
    </row>
    <row r="271" spans="2:3">
      <c r="B271" s="42">
        <v>-0.20200000000000001</v>
      </c>
      <c r="C271" s="42">
        <v>0.25900000000000001</v>
      </c>
    </row>
    <row r="272" spans="2:3">
      <c r="B272" s="42">
        <v>6.3E-2</v>
      </c>
      <c r="C272" s="42">
        <v>0.22600000000000001</v>
      </c>
    </row>
    <row r="273" spans="2:3">
      <c r="B273" s="42">
        <v>-8.9999999999999993E-3</v>
      </c>
      <c r="C273" s="42">
        <v>0.224</v>
      </c>
    </row>
    <row r="274" spans="2:3">
      <c r="B274" s="42">
        <v>0.14399999999999999</v>
      </c>
      <c r="C274" s="42">
        <v>-0.127</v>
      </c>
    </row>
    <row r="275" spans="2:3">
      <c r="B275" s="42">
        <v>0.35299999999999998</v>
      </c>
      <c r="C275" s="42">
        <v>-0.35399999999999998</v>
      </c>
    </row>
    <row r="276" spans="2:3">
      <c r="B276" s="42">
        <v>0.36399999999999999</v>
      </c>
      <c r="C276" s="42">
        <v>0.21199999999999999</v>
      </c>
    </row>
    <row r="277" spans="2:3">
      <c r="B277" s="42">
        <v>0.40200000000000002</v>
      </c>
      <c r="C277" s="42">
        <v>0.35499999999999998</v>
      </c>
    </row>
    <row r="278" spans="2:3">
      <c r="B278" s="42">
        <v>0.34399999999999997</v>
      </c>
      <c r="C278" s="42">
        <v>0.27900000000000003</v>
      </c>
    </row>
    <row r="279" spans="2:3">
      <c r="B279" s="42">
        <v>6.5000000000000002E-2</v>
      </c>
      <c r="C279" s="42">
        <v>0.17699999999999999</v>
      </c>
    </row>
    <row r="280" spans="2:3">
      <c r="B280" s="42">
        <v>-0.16</v>
      </c>
      <c r="C280" s="42">
        <v>2.1000000000000001E-2</v>
      </c>
    </row>
    <row r="281" spans="2:3">
      <c r="B281" s="42">
        <v>-0.56599999999999995</v>
      </c>
      <c r="C281" s="42">
        <v>-0.09</v>
      </c>
    </row>
    <row r="282" spans="2:3">
      <c r="B282" s="42">
        <v>-0.54100000000000004</v>
      </c>
      <c r="C282" s="42">
        <v>-0.16400000000000001</v>
      </c>
    </row>
    <row r="283" spans="2:3">
      <c r="B283" s="42">
        <v>-0.23100000000000001</v>
      </c>
      <c r="C283" s="42">
        <v>-0.193</v>
      </c>
    </row>
    <row r="284" spans="2:3">
      <c r="B284" s="42">
        <v>-9.9000000000000005E-2</v>
      </c>
      <c r="C284" s="42">
        <v>-0.29799999999999999</v>
      </c>
    </row>
    <row r="285" spans="2:3">
      <c r="B285" s="42">
        <v>5.2999999999999999E-2</v>
      </c>
      <c r="C285" s="42">
        <v>-6.0000000000000001E-3</v>
      </c>
    </row>
    <row r="286" spans="2:3">
      <c r="B286" s="42">
        <v>0.31900000000000001</v>
      </c>
      <c r="C286" s="42">
        <v>2.5999999999999999E-2</v>
      </c>
    </row>
    <row r="287" spans="2:3">
      <c r="B287" s="42">
        <v>0.111</v>
      </c>
      <c r="C287" s="42">
        <v>6.7000000000000004E-2</v>
      </c>
    </row>
    <row r="288" spans="2:3">
      <c r="B288" s="42">
        <v>-0.06</v>
      </c>
      <c r="C288" s="42">
        <v>-9.5000000000000001E-2</v>
      </c>
    </row>
    <row r="289" spans="2:3">
      <c r="B289" s="42">
        <v>9.8000000000000004E-2</v>
      </c>
      <c r="C289" s="42">
        <v>-0.24399999999999999</v>
      </c>
    </row>
    <row r="290" spans="2:3">
      <c r="B290" s="42">
        <v>-7.0000000000000007E-2</v>
      </c>
      <c r="C290" s="42">
        <v>-2.5000000000000001E-2</v>
      </c>
    </row>
    <row r="291" spans="2:3">
      <c r="B291" s="42">
        <v>-2.5999999999999999E-2</v>
      </c>
      <c r="C291" s="42">
        <v>1.6E-2</v>
      </c>
    </row>
    <row r="292" spans="2:3">
      <c r="B292" s="42">
        <v>8.0000000000000002E-3</v>
      </c>
      <c r="C292" s="42">
        <v>0.17399999999999999</v>
      </c>
    </row>
    <row r="293" spans="2:3">
      <c r="B293" s="42">
        <v>9.6000000000000002E-2</v>
      </c>
      <c r="C293" s="42">
        <v>0.193</v>
      </c>
    </row>
    <row r="294" spans="2:3">
      <c r="B294" s="42">
        <v>2.5000000000000001E-2</v>
      </c>
      <c r="C294" s="42">
        <v>3.2000000000000001E-2</v>
      </c>
    </row>
    <row r="295" spans="2:3">
      <c r="B295" s="42">
        <v>7.0999999999999994E-2</v>
      </c>
      <c r="C295" s="42">
        <v>4.8000000000000001E-2</v>
      </c>
    </row>
    <row r="296" spans="2:3">
      <c r="B296" s="42">
        <v>2E-3</v>
      </c>
      <c r="C296" s="42">
        <v>5.2999999999999999E-2</v>
      </c>
    </row>
    <row r="297" spans="2:3">
      <c r="B297" s="42">
        <v>-3.9E-2</v>
      </c>
      <c r="C297" s="42">
        <v>0.26100000000000001</v>
      </c>
    </row>
    <row r="298" spans="2:3">
      <c r="B298" s="42">
        <v>8.2000000000000003E-2</v>
      </c>
      <c r="C298" s="42">
        <v>0.114</v>
      </c>
    </row>
    <row r="299" spans="2:3">
      <c r="B299" s="42">
        <v>0.21</v>
      </c>
      <c r="C299" s="42">
        <v>-0.20100000000000001</v>
      </c>
    </row>
    <row r="300" spans="2:3">
      <c r="B300" s="42">
        <v>0.12</v>
      </c>
      <c r="C300" s="42">
        <v>-0.187</v>
      </c>
    </row>
    <row r="301" spans="2:3">
      <c r="B301" s="42">
        <v>-1E-3</v>
      </c>
      <c r="C301" s="42">
        <v>-0.22600000000000001</v>
      </c>
    </row>
    <row r="302" spans="2:3">
      <c r="B302" s="42">
        <v>-0.28299999999999997</v>
      </c>
      <c r="C302" s="42">
        <v>-6.0000000000000001E-3</v>
      </c>
    </row>
    <row r="303" spans="2:3">
      <c r="B303" s="42">
        <v>-0.35599999999999998</v>
      </c>
      <c r="C303" s="42">
        <v>-4.2999999999999997E-2</v>
      </c>
    </row>
    <row r="304" spans="2:3">
      <c r="B304" s="42">
        <v>-0.125</v>
      </c>
      <c r="C304" s="42">
        <v>0.161</v>
      </c>
    </row>
    <row r="305" spans="2:3">
      <c r="B305" s="42">
        <v>3.7999999999999999E-2</v>
      </c>
      <c r="C305" s="42">
        <v>0.33800000000000002</v>
      </c>
    </row>
    <row r="306" spans="2:3">
      <c r="B306" s="42">
        <v>0.17399999999999999</v>
      </c>
      <c r="C306" s="42">
        <v>1.6E-2</v>
      </c>
    </row>
    <row r="307" spans="2:3">
      <c r="B307" s="42">
        <v>0.11799999999999999</v>
      </c>
      <c r="C307" s="42">
        <v>-0.35199999999999998</v>
      </c>
    </row>
    <row r="308" spans="2:3">
      <c r="B308" s="42">
        <v>0.04</v>
      </c>
      <c r="C308" s="42">
        <v>-0.504</v>
      </c>
    </row>
    <row r="309" spans="2:3">
      <c r="B309" s="42">
        <v>-8.3000000000000004E-2</v>
      </c>
      <c r="C309" s="42">
        <v>5.7000000000000002E-2</v>
      </c>
    </row>
    <row r="310" spans="2:3">
      <c r="B310" s="42">
        <v>-0.128</v>
      </c>
      <c r="C310" s="42">
        <v>0.35799999999999998</v>
      </c>
    </row>
    <row r="311" spans="2:3">
      <c r="B311" s="42">
        <v>3.0000000000000001E-3</v>
      </c>
      <c r="C311" s="42">
        <v>0.151</v>
      </c>
    </row>
    <row r="312" spans="2:3">
      <c r="B312" s="42">
        <v>3.2000000000000001E-2</v>
      </c>
      <c r="C312" s="42">
        <v>1.7999999999999999E-2</v>
      </c>
    </row>
    <row r="313" spans="2:3">
      <c r="B313" s="42">
        <v>4.0000000000000001E-3</v>
      </c>
      <c r="C313" s="42">
        <v>0.13500000000000001</v>
      </c>
    </row>
    <row r="314" spans="2:3">
      <c r="B314" s="42">
        <v>6.0999999999999999E-2</v>
      </c>
      <c r="C314" s="42">
        <v>-4.2999999999999997E-2</v>
      </c>
    </row>
    <row r="315" spans="2:3">
      <c r="B315" s="42">
        <v>0.14399999999999999</v>
      </c>
      <c r="C315" s="42">
        <v>7.0000000000000001E-3</v>
      </c>
    </row>
    <row r="316" spans="2:3">
      <c r="B316" s="42">
        <v>-2.8000000000000001E-2</v>
      </c>
    </row>
    <row r="317" spans="2:3">
      <c r="B317" s="42">
        <v>-2E-3</v>
      </c>
    </row>
    <row r="318" spans="2:3">
      <c r="B318" s="42">
        <v>-0.216</v>
      </c>
    </row>
    <row r="319" spans="2:3">
      <c r="B319" s="42">
        <v>-1E-3</v>
      </c>
    </row>
    <row r="320" spans="2:3">
      <c r="B320" s="42">
        <v>0.09</v>
      </c>
    </row>
    <row r="321" spans="2:2">
      <c r="B321" s="42">
        <v>-7.0000000000000001E-3</v>
      </c>
    </row>
    <row r="322" spans="2:2">
      <c r="B322" s="42">
        <v>-8.5000000000000006E-2</v>
      </c>
    </row>
    <row r="323" spans="2:2">
      <c r="B323" s="42">
        <v>-7.8E-2</v>
      </c>
    </row>
    <row r="324" spans="2:2">
      <c r="B324" s="42">
        <v>-0.151</v>
      </c>
    </row>
    <row r="325" spans="2:2">
      <c r="B325" s="42">
        <v>-1.2999999999999999E-2</v>
      </c>
    </row>
    <row r="326" spans="2:2">
      <c r="B326" s="42">
        <v>3.3000000000000002E-2</v>
      </c>
    </row>
    <row r="327" spans="2:2">
      <c r="B327" s="42">
        <v>0.23300000000000001</v>
      </c>
    </row>
    <row r="328" spans="2:2">
      <c r="B328" s="42">
        <v>0.39100000000000001</v>
      </c>
    </row>
    <row r="329" spans="2:2">
      <c r="B329" s="42">
        <v>4.1000000000000002E-2</v>
      </c>
    </row>
    <row r="330" spans="2:2">
      <c r="B330" s="42">
        <v>0.17399999999999999</v>
      </c>
    </row>
    <row r="331" spans="2:2">
      <c r="B331" s="42">
        <v>-0.23100000000000001</v>
      </c>
    </row>
    <row r="332" spans="2:2">
      <c r="B332" s="42">
        <v>-0.182</v>
      </c>
    </row>
    <row r="333" spans="2:2">
      <c r="B333" s="42">
        <v>-7.4999999999999997E-2</v>
      </c>
    </row>
    <row r="334" spans="2:2">
      <c r="B334" s="42">
        <v>-7.0000000000000007E-2</v>
      </c>
    </row>
    <row r="335" spans="2:2">
      <c r="B335" s="42">
        <v>-8.0000000000000002E-3</v>
      </c>
    </row>
    <row r="336" spans="2:2">
      <c r="B336" s="42">
        <v>3.6999999999999998E-2</v>
      </c>
    </row>
    <row r="337" spans="2:2">
      <c r="B337" s="42">
        <v>-3.9E-2</v>
      </c>
    </row>
    <row r="338" spans="2:2">
      <c r="B338" s="42">
        <v>0.17</v>
      </c>
    </row>
    <row r="339" spans="2:2">
      <c r="B339" s="42">
        <v>0.152</v>
      </c>
    </row>
    <row r="340" spans="2:2">
      <c r="B340" s="42">
        <v>3.0000000000000001E-3</v>
      </c>
    </row>
    <row r="341" spans="2:2">
      <c r="B341" s="42">
        <v>-0.122</v>
      </c>
    </row>
    <row r="342" spans="2:2">
      <c r="B342" s="42">
        <v>4.4999999999999998E-2</v>
      </c>
    </row>
    <row r="343" spans="2:2">
      <c r="B343" s="42">
        <v>4.7E-2</v>
      </c>
    </row>
    <row r="344" spans="2:2">
      <c r="B344" s="42">
        <v>-2.9000000000000001E-2</v>
      </c>
    </row>
    <row r="345" spans="2:2">
      <c r="B345" s="42">
        <v>-2.5999999999999999E-2</v>
      </c>
    </row>
    <row r="346" spans="2:2">
      <c r="B346" s="42">
        <v>-0.105</v>
      </c>
    </row>
    <row r="347" spans="2:2">
      <c r="B347" s="42">
        <v>-0.23200000000000001</v>
      </c>
    </row>
    <row r="348" spans="2:2">
      <c r="B348" s="42">
        <v>5.7000000000000002E-2</v>
      </c>
    </row>
    <row r="349" spans="2:2">
      <c r="B349" s="42">
        <v>8.5999999999999993E-2</v>
      </c>
    </row>
    <row r="350" spans="2:2">
      <c r="B350" s="42">
        <v>4.7E-2</v>
      </c>
    </row>
    <row r="351" spans="2:2">
      <c r="B351" s="42">
        <v>-9.7000000000000003E-2</v>
      </c>
    </row>
    <row r="352" spans="2:2">
      <c r="B352" s="42">
        <v>-3.5999999999999997E-2</v>
      </c>
    </row>
    <row r="353" spans="2:2">
      <c r="B353" s="42">
        <v>0.04</v>
      </c>
    </row>
    <row r="354" spans="2:2">
      <c r="B354" s="42">
        <v>0.10199999999999999</v>
      </c>
    </row>
    <row r="355" spans="2:2">
      <c r="B355" s="42">
        <v>0.11</v>
      </c>
    </row>
    <row r="356" spans="2:2">
      <c r="B356" s="42">
        <v>4.2000000000000003E-2</v>
      </c>
    </row>
    <row r="357" spans="2:2">
      <c r="B357" s="42">
        <v>-5.5E-2</v>
      </c>
    </row>
    <row r="358" spans="2:2">
      <c r="B358" s="42">
        <v>-0.17199999999999999</v>
      </c>
    </row>
    <row r="359" spans="2:2">
      <c r="B359" s="42">
        <v>-0.14699999999999999</v>
      </c>
    </row>
    <row r="360" spans="2:2">
      <c r="B360" s="42">
        <v>-0.28199999999999997</v>
      </c>
    </row>
    <row r="361" spans="2:2">
      <c r="B361" s="42">
        <v>-9.7000000000000003E-2</v>
      </c>
    </row>
    <row r="362" spans="2:2">
      <c r="B362" s="42">
        <v>0.16500000000000001</v>
      </c>
    </row>
    <row r="363" spans="2:2">
      <c r="B363" s="42">
        <v>0.308</v>
      </c>
    </row>
    <row r="364" spans="2:2">
      <c r="B364" s="42">
        <v>0.03</v>
      </c>
    </row>
    <row r="365" spans="2:2">
      <c r="B365" s="42">
        <v>-0.17100000000000001</v>
      </c>
    </row>
    <row r="366" spans="2:2">
      <c r="B366" s="42">
        <v>8.5000000000000006E-2</v>
      </c>
    </row>
    <row r="367" spans="2:2">
      <c r="B367" s="42">
        <v>0.14599999999999999</v>
      </c>
    </row>
    <row r="368" spans="2:2">
      <c r="B368" s="42">
        <v>8.1000000000000003E-2</v>
      </c>
    </row>
    <row r="369" spans="2:2">
      <c r="B369" s="42">
        <v>0.20100000000000001</v>
      </c>
    </row>
    <row r="370" spans="2:2">
      <c r="B370" s="42">
        <v>0.11700000000000001</v>
      </c>
    </row>
    <row r="371" spans="2:2">
      <c r="B371" s="42">
        <v>-6.4000000000000001E-2</v>
      </c>
    </row>
    <row r="372" spans="2:2">
      <c r="B372" s="42">
        <v>-2.5999999999999999E-2</v>
      </c>
    </row>
    <row r="373" spans="2:2">
      <c r="B373" s="42">
        <v>-1.6E-2</v>
      </c>
    </row>
    <row r="374" spans="2:2">
      <c r="B374" s="42">
        <v>-0.14299999999999999</v>
      </c>
    </row>
    <row r="375" spans="2:2">
      <c r="B375" s="42">
        <v>8.5000000000000006E-2</v>
      </c>
    </row>
    <row r="376" spans="2:2">
      <c r="B376" s="42">
        <v>0.1</v>
      </c>
    </row>
    <row r="377" spans="2:2">
      <c r="B377" s="42">
        <v>3.6999999999999998E-2</v>
      </c>
    </row>
    <row r="378" spans="2:2">
      <c r="B378" s="42">
        <v>-1.0999999999999999E-2</v>
      </c>
    </row>
    <row r="379" spans="2:2">
      <c r="B379" s="42">
        <v>-5.2999999999999999E-2</v>
      </c>
    </row>
    <row r="380" spans="2:2">
      <c r="B380" s="42">
        <v>-2.5999999999999999E-2</v>
      </c>
    </row>
    <row r="381" spans="2:2">
      <c r="B381" s="42">
        <v>-3.2000000000000001E-2</v>
      </c>
    </row>
    <row r="382" spans="2:2">
      <c r="B382" s="42">
        <v>-0.34699999999999998</v>
      </c>
    </row>
    <row r="383" spans="2:2">
      <c r="B383" s="42">
        <v>-0.23300000000000001</v>
      </c>
    </row>
    <row r="384" spans="2:2">
      <c r="B384" s="42">
        <v>-2.1000000000000001E-2</v>
      </c>
    </row>
    <row r="385" spans="2:2">
      <c r="B385" s="42">
        <v>5.0999999999999997E-2</v>
      </c>
    </row>
    <row r="386" spans="2:2">
      <c r="B386" s="42">
        <v>3.5000000000000003E-2</v>
      </c>
    </row>
    <row r="387" spans="2:2">
      <c r="B387" s="42">
        <v>-0.121</v>
      </c>
    </row>
    <row r="388" spans="2:2">
      <c r="B388" s="42">
        <v>-1.4999999999999999E-2</v>
      </c>
    </row>
    <row r="389" spans="2:2">
      <c r="B389" s="42">
        <v>-2.4E-2</v>
      </c>
    </row>
    <row r="390" spans="2:2">
      <c r="B390" s="42">
        <v>0.109</v>
      </c>
    </row>
    <row r="391" spans="2:2">
      <c r="B391" s="42">
        <v>0.123</v>
      </c>
    </row>
    <row r="392" spans="2:2">
      <c r="B392" s="42">
        <v>6.4000000000000001E-2</v>
      </c>
    </row>
    <row r="393" spans="2:2">
      <c r="B393" s="42">
        <v>8.5000000000000006E-2</v>
      </c>
    </row>
    <row r="394" spans="2:2">
      <c r="B394" s="42">
        <v>0.106</v>
      </c>
    </row>
    <row r="395" spans="2:2">
      <c r="B395" s="42">
        <v>5.6000000000000001E-2</v>
      </c>
    </row>
    <row r="396" spans="2:2">
      <c r="B396" s="42">
        <v>7.0000000000000007E-2</v>
      </c>
    </row>
    <row r="397" spans="2:2">
      <c r="B397" s="42">
        <v>2.3E-2</v>
      </c>
    </row>
    <row r="398" spans="2:2">
      <c r="B398" s="42">
        <v>-0.04</v>
      </c>
    </row>
    <row r="399" spans="2:2">
      <c r="B399" s="42">
        <v>-0.109</v>
      </c>
    </row>
    <row r="400" spans="2:2">
      <c r="B400" s="42">
        <v>-1.7000000000000001E-2</v>
      </c>
    </row>
    <row r="401" spans="2:2">
      <c r="B401" s="42">
        <v>8.7999999999999995E-2</v>
      </c>
    </row>
    <row r="402" spans="2:2">
      <c r="B402" s="42">
        <v>0.189</v>
      </c>
    </row>
    <row r="403" spans="2:2">
      <c r="B403" s="42">
        <v>9.2999999999999999E-2</v>
      </c>
    </row>
    <row r="404" spans="2:2">
      <c r="B404" s="42">
        <v>-5.6000000000000001E-2</v>
      </c>
    </row>
    <row r="405" spans="2:2">
      <c r="B405" s="42">
        <v>-0.29199999999999998</v>
      </c>
    </row>
    <row r="406" spans="2:2">
      <c r="B406" s="42">
        <v>-0.17799999999999999</v>
      </c>
    </row>
    <row r="407" spans="2:2">
      <c r="B407" s="42">
        <v>-0.109</v>
      </c>
    </row>
    <row r="408" spans="2:2">
      <c r="B408" s="42">
        <v>0.11700000000000001</v>
      </c>
    </row>
    <row r="409" spans="2:2">
      <c r="B409" s="42">
        <v>0.19</v>
      </c>
    </row>
    <row r="410" spans="2:2">
      <c r="B410" s="42">
        <v>0.16600000000000001</v>
      </c>
    </row>
    <row r="411" spans="2:2">
      <c r="B411" s="42">
        <v>-6.8000000000000005E-2</v>
      </c>
    </row>
    <row r="412" spans="2:2">
      <c r="B412" s="42">
        <v>-0.153</v>
      </c>
    </row>
    <row r="413" spans="2:2">
      <c r="B413" s="42">
        <v>-8.8999999999999996E-2</v>
      </c>
    </row>
    <row r="414" spans="2:2">
      <c r="B414" s="42">
        <v>0.17199999999999999</v>
      </c>
    </row>
    <row r="415" spans="2:2">
      <c r="B415" s="42">
        <v>0.183</v>
      </c>
    </row>
    <row r="416" spans="2:2">
      <c r="B416" s="42">
        <v>0.14599999999999999</v>
      </c>
    </row>
    <row r="417" spans="2:2">
      <c r="B417" s="42">
        <v>8.0000000000000002E-3</v>
      </c>
    </row>
    <row r="418" spans="2:2">
      <c r="B418" s="42">
        <v>-0.26700000000000002</v>
      </c>
    </row>
    <row r="419" spans="2:2">
      <c r="B419" s="42">
        <v>-0.48099999999999998</v>
      </c>
    </row>
    <row r="420" spans="2:2">
      <c r="B420" s="42">
        <v>-0.13300000000000001</v>
      </c>
    </row>
    <row r="421" spans="2:2">
      <c r="B421" s="42">
        <v>-4.1000000000000002E-2</v>
      </c>
    </row>
    <row r="422" spans="2:2">
      <c r="B422" s="42">
        <v>0.17599999999999999</v>
      </c>
    </row>
    <row r="423" spans="2:2">
      <c r="B423" s="42">
        <v>0.154</v>
      </c>
    </row>
    <row r="424" spans="2:2">
      <c r="B424" s="42">
        <v>0.16</v>
      </c>
    </row>
    <row r="425" spans="2:2">
      <c r="B425" s="42">
        <v>0.15</v>
      </c>
    </row>
    <row r="426" spans="2:2">
      <c r="B426" s="42">
        <v>1.2E-2</v>
      </c>
    </row>
    <row r="427" spans="2:2">
      <c r="B427" s="42">
        <v>-9.6000000000000002E-2</v>
      </c>
    </row>
    <row r="428" spans="2:2">
      <c r="B428" s="42">
        <v>-7.0000000000000007E-2</v>
      </c>
    </row>
    <row r="429" spans="2:2">
      <c r="B429" s="42">
        <v>0.125</v>
      </c>
    </row>
    <row r="430" spans="2:2">
      <c r="B430" s="42">
        <v>0.104</v>
      </c>
    </row>
    <row r="431" spans="2:2">
      <c r="B431" s="42">
        <v>7.6999999999999999E-2</v>
      </c>
    </row>
    <row r="432" spans="2:2">
      <c r="B432" s="42">
        <v>-0.157</v>
      </c>
    </row>
    <row r="433" spans="2:2">
      <c r="B433" s="42">
        <v>-0.26500000000000001</v>
      </c>
    </row>
    <row r="434" spans="2:2">
      <c r="B434" s="42">
        <v>-0.19800000000000001</v>
      </c>
    </row>
    <row r="435" spans="2:2">
      <c r="B435" s="42">
        <v>-3.4000000000000002E-2</v>
      </c>
    </row>
    <row r="436" spans="2:2">
      <c r="B436" s="42">
        <v>9.4E-2</v>
      </c>
    </row>
    <row r="437" spans="2:2">
      <c r="B437" s="42">
        <v>0.35399999999999998</v>
      </c>
    </row>
    <row r="438" spans="2:2">
      <c r="B438" s="42">
        <v>0.25800000000000001</v>
      </c>
    </row>
    <row r="439" spans="2:2">
      <c r="B439" s="42">
        <v>0.111</v>
      </c>
    </row>
    <row r="440" spans="2:2">
      <c r="B440" s="42">
        <v>-4.8000000000000001E-2</v>
      </c>
    </row>
    <row r="441" spans="2:2">
      <c r="B441" s="42">
        <v>-0.11899999999999999</v>
      </c>
    </row>
    <row r="442" spans="2:2">
      <c r="B442" s="42">
        <v>-8.5999999999999993E-2</v>
      </c>
    </row>
    <row r="443" spans="2:2">
      <c r="B443" s="42">
        <v>2.4E-2</v>
      </c>
    </row>
    <row r="444" spans="2:2">
      <c r="B444" s="42">
        <v>-9.6000000000000002E-2</v>
      </c>
    </row>
    <row r="445" spans="2:2">
      <c r="B445" s="42">
        <v>-0.13300000000000001</v>
      </c>
    </row>
    <row r="446" spans="2:2">
      <c r="B446" s="42">
        <v>-0.14399999999999999</v>
      </c>
    </row>
    <row r="447" spans="2:2">
      <c r="B447" s="42">
        <v>-0.26200000000000001</v>
      </c>
    </row>
    <row r="448" spans="2:2">
      <c r="B448" s="42">
        <v>-0.16500000000000001</v>
      </c>
    </row>
    <row r="449" spans="2:2">
      <c r="B449" s="42">
        <v>4.3999999999999997E-2</v>
      </c>
    </row>
    <row r="450" spans="2:2">
      <c r="B450" s="42">
        <v>-4.3999999999999997E-2</v>
      </c>
    </row>
    <row r="451" spans="2:2">
      <c r="B451" s="42">
        <v>-7.4999999999999997E-2</v>
      </c>
    </row>
    <row r="452" spans="2:2">
      <c r="B452" s="42">
        <v>5.1999999999999998E-2</v>
      </c>
    </row>
    <row r="453" spans="2:2">
      <c r="B453" s="42">
        <v>0.20499999999999999</v>
      </c>
    </row>
    <row r="454" spans="2:2">
      <c r="B454" s="42">
        <v>0.23200000000000001</v>
      </c>
    </row>
    <row r="455" spans="2:2">
      <c r="B455" s="42">
        <v>0.29399999999999998</v>
      </c>
    </row>
    <row r="456" spans="2:2">
      <c r="B456" s="42">
        <v>0.255</v>
      </c>
    </row>
    <row r="457" spans="2:2">
      <c r="B457" s="42">
        <v>-3.6999999999999998E-2</v>
      </c>
    </row>
    <row r="458" spans="2:2">
      <c r="B458" s="42">
        <v>-2.7E-2</v>
      </c>
    </row>
    <row r="459" spans="2:2">
      <c r="B459" s="42">
        <v>-0.189</v>
      </c>
    </row>
    <row r="460" spans="2:2">
      <c r="B460" s="42">
        <v>-0.25600000000000001</v>
      </c>
    </row>
    <row r="461" spans="2:2">
      <c r="B461" s="42">
        <v>-0.16400000000000001</v>
      </c>
    </row>
    <row r="462" spans="2:2">
      <c r="B462" s="42">
        <v>0.03</v>
      </c>
    </row>
    <row r="463" spans="2:2">
      <c r="B463" s="42">
        <v>-0.05</v>
      </c>
    </row>
    <row r="464" spans="2:2">
      <c r="B464" s="42">
        <v>-0.03</v>
      </c>
    </row>
    <row r="465" spans="2:2">
      <c r="B465" s="42">
        <v>5.5E-2</v>
      </c>
    </row>
    <row r="466" spans="2:2">
      <c r="B466" s="42">
        <v>0.124</v>
      </c>
    </row>
    <row r="467" spans="2:2">
      <c r="B467" s="42">
        <v>0.14799999999999999</v>
      </c>
    </row>
    <row r="468" spans="2:2">
      <c r="B468" s="42">
        <v>8.7999999999999995E-2</v>
      </c>
    </row>
    <row r="469" spans="2:2">
      <c r="B469" s="42">
        <v>1.2999999999999999E-2</v>
      </c>
    </row>
    <row r="470" spans="2:2">
      <c r="B470" s="42">
        <v>9.5000000000000001E-2</v>
      </c>
    </row>
    <row r="471" spans="2:2">
      <c r="B471" s="42">
        <v>0.157</v>
      </c>
    </row>
    <row r="472" spans="2:2">
      <c r="B472" s="42">
        <v>0.14199999999999999</v>
      </c>
    </row>
    <row r="473" spans="2:2">
      <c r="B473" s="42">
        <v>-4.5999999999999999E-2</v>
      </c>
    </row>
    <row r="474" spans="2:2">
      <c r="B474" s="42">
        <v>-0.13</v>
      </c>
    </row>
    <row r="475" spans="2:2">
      <c r="B475" s="42">
        <v>-0.128</v>
      </c>
    </row>
    <row r="476" spans="2:2">
      <c r="B476" s="42">
        <v>6.2E-2</v>
      </c>
    </row>
    <row r="477" spans="2:2">
      <c r="B477" s="42">
        <v>0.11799999999999999</v>
      </c>
    </row>
    <row r="478" spans="2:2">
      <c r="B478" s="42">
        <v>0.184</v>
      </c>
    </row>
    <row r="479" spans="2:2">
      <c r="B479" s="42">
        <v>-0.111</v>
      </c>
    </row>
    <row r="480" spans="2:2">
      <c r="B480" s="42">
        <v>-0.184</v>
      </c>
    </row>
    <row r="481" spans="2:2">
      <c r="B481" s="42">
        <v>-0.16</v>
      </c>
    </row>
    <row r="482" spans="2:2">
      <c r="B482" s="42">
        <v>-0.14099999999999999</v>
      </c>
    </row>
    <row r="483" spans="2:2">
      <c r="B483" s="42">
        <v>-0.23499999999999999</v>
      </c>
    </row>
    <row r="484" spans="2:2">
      <c r="B484" s="42">
        <v>-9.1999999999999998E-2</v>
      </c>
    </row>
    <row r="485" spans="2:2">
      <c r="B485" s="42">
        <v>0.193</v>
      </c>
    </row>
    <row r="486" spans="2:2">
      <c r="B486" s="42">
        <v>-5.6000000000000001E-2</v>
      </c>
    </row>
    <row r="487" spans="2:2">
      <c r="B487" s="42">
        <v>0.29399999999999998</v>
      </c>
    </row>
    <row r="488" spans="2:2">
      <c r="B488" s="42">
        <v>2.3E-2</v>
      </c>
    </row>
    <row r="489" spans="2:2">
      <c r="B489" s="42">
        <v>-0.24</v>
      </c>
    </row>
    <row r="490" spans="2:2">
      <c r="B490" s="42">
        <v>-0.18099999999999999</v>
      </c>
    </row>
    <row r="491" spans="2:2">
      <c r="B491" s="42">
        <v>-4.3999999999999997E-2</v>
      </c>
    </row>
    <row r="492" spans="2:2">
      <c r="B492" s="42">
        <v>8.8999999999999996E-2</v>
      </c>
    </row>
    <row r="493" spans="2:2">
      <c r="B493" s="42">
        <v>0.158</v>
      </c>
    </row>
    <row r="494" spans="2:2">
      <c r="B494" s="42">
        <v>9.1999999999999998E-2</v>
      </c>
    </row>
    <row r="495" spans="2:2">
      <c r="B495" s="42">
        <v>0.218</v>
      </c>
    </row>
    <row r="496" spans="2:2">
      <c r="B496" s="42">
        <v>0.158</v>
      </c>
    </row>
    <row r="497" spans="2:2">
      <c r="B497" s="42">
        <v>6.0999999999999999E-2</v>
      </c>
    </row>
    <row r="498" spans="2:2">
      <c r="B498" s="42">
        <v>-3.3000000000000002E-2</v>
      </c>
    </row>
    <row r="499" spans="2:2">
      <c r="B499" s="42">
        <v>-9.7000000000000003E-2</v>
      </c>
    </row>
    <row r="500" spans="2:2">
      <c r="B500" s="42">
        <v>-0.122</v>
      </c>
    </row>
    <row r="501" spans="2:2">
      <c r="B501" s="42">
        <v>-0.14399999999999999</v>
      </c>
    </row>
    <row r="502" spans="2:2">
      <c r="B502" s="42">
        <v>-0.29499999999999998</v>
      </c>
    </row>
    <row r="503" spans="2:2">
      <c r="B503" s="42">
        <v>-0.13600000000000001</v>
      </c>
    </row>
    <row r="504" spans="2:2">
      <c r="B504" s="42">
        <v>-4.0000000000000001E-3</v>
      </c>
    </row>
    <row r="505" spans="2:2">
      <c r="B505" s="42">
        <v>0.193</v>
      </c>
    </row>
    <row r="506" spans="2:2">
      <c r="B506" s="42">
        <v>9.2999999999999999E-2</v>
      </c>
    </row>
    <row r="507" spans="2:2">
      <c r="B507" s="42">
        <v>6.9000000000000006E-2</v>
      </c>
    </row>
    <row r="508" spans="2:2">
      <c r="B508" s="42">
        <v>-0.01</v>
      </c>
    </row>
    <row r="509" spans="2:2">
      <c r="B509" s="42">
        <v>-1.0999999999999999E-2</v>
      </c>
    </row>
    <row r="510" spans="2:2">
      <c r="B510" s="42">
        <v>-1.2E-2</v>
      </c>
    </row>
    <row r="511" spans="2:2">
      <c r="B511" s="42">
        <v>1.7999999999999999E-2</v>
      </c>
    </row>
    <row r="512" spans="2:2">
      <c r="B512" s="42">
        <v>-1.7999999999999999E-2</v>
      </c>
    </row>
    <row r="513" spans="2:2">
      <c r="B513" s="42">
        <v>-1.9E-2</v>
      </c>
    </row>
    <row r="514" spans="2:2">
      <c r="B514" s="42">
        <v>4.5999999999999999E-2</v>
      </c>
    </row>
    <row r="515" spans="2:2">
      <c r="B515" s="42">
        <v>0.187</v>
      </c>
    </row>
    <row r="516" spans="2:2">
      <c r="B516" s="42">
        <v>0.18</v>
      </c>
    </row>
    <row r="517" spans="2:2">
      <c r="B517" s="42">
        <v>0.105</v>
      </c>
    </row>
    <row r="518" spans="2:2">
      <c r="B518" s="42">
        <v>7.3999999999999996E-2</v>
      </c>
    </row>
    <row r="519" spans="2:2">
      <c r="B519" s="42">
        <v>-0.192</v>
      </c>
    </row>
    <row r="520" spans="2:2">
      <c r="B520" s="42">
        <v>-0.14199999999999999</v>
      </c>
    </row>
    <row r="521" spans="2:2">
      <c r="B521" s="42">
        <v>-0.248</v>
      </c>
    </row>
    <row r="522" spans="2:2">
      <c r="B522" s="42">
        <v>-0.317</v>
      </c>
    </row>
    <row r="523" spans="2:2">
      <c r="B523" s="42">
        <v>1E-3</v>
      </c>
    </row>
    <row r="524" spans="2:2">
      <c r="B524" s="42">
        <v>-2.1999999999999999E-2</v>
      </c>
    </row>
    <row r="525" spans="2:2">
      <c r="B525" s="42">
        <v>0.30299999999999999</v>
      </c>
    </row>
    <row r="526" spans="2:2">
      <c r="B526" s="42">
        <v>0.30199999999999999</v>
      </c>
    </row>
    <row r="527" spans="2:2">
      <c r="B527" s="42">
        <v>0.24</v>
      </c>
    </row>
    <row r="528" spans="2:2">
      <c r="B528" s="42">
        <v>0.12</v>
      </c>
    </row>
    <row r="529" spans="2:2">
      <c r="B529" s="42">
        <v>-5.5E-2</v>
      </c>
    </row>
    <row r="530" spans="2:2">
      <c r="B530" s="42">
        <v>-1.2999999999999999E-2</v>
      </c>
    </row>
    <row r="531" spans="2:2">
      <c r="B531" s="42">
        <v>4.8000000000000001E-2</v>
      </c>
    </row>
    <row r="532" spans="2:2">
      <c r="B532" s="42">
        <v>-0.10100000000000001</v>
      </c>
    </row>
    <row r="533" spans="2:2">
      <c r="B533" s="42">
        <v>-1.7000000000000001E-2</v>
      </c>
    </row>
    <row r="534" spans="2:2">
      <c r="B534" s="42">
        <v>-6.9000000000000006E-2</v>
      </c>
    </row>
    <row r="535" spans="2:2">
      <c r="B535" s="42">
        <v>-0.185</v>
      </c>
    </row>
    <row r="536" spans="2:2">
      <c r="B536" s="42">
        <v>-1.7000000000000001E-2</v>
      </c>
    </row>
    <row r="537" spans="2:2">
      <c r="B537" s="42">
        <v>-4.5999999999999999E-2</v>
      </c>
    </row>
    <row r="538" spans="2:2">
      <c r="B538" s="42">
        <v>-6.5000000000000002E-2</v>
      </c>
    </row>
    <row r="539" spans="2:2">
      <c r="B539" s="42">
        <v>-3.0000000000000001E-3</v>
      </c>
    </row>
    <row r="540" spans="2:2">
      <c r="B540" s="42">
        <v>0.104</v>
      </c>
    </row>
    <row r="541" spans="2:2">
      <c r="B541" s="42">
        <v>2.4E-2</v>
      </c>
    </row>
    <row r="542" spans="2:2">
      <c r="B542" s="42">
        <v>9.0999999999999998E-2</v>
      </c>
    </row>
    <row r="543" spans="2:2">
      <c r="B543" s="42">
        <v>-0.251</v>
      </c>
    </row>
    <row r="544" spans="2:2">
      <c r="B544" s="42">
        <v>-0.215</v>
      </c>
    </row>
    <row r="545" spans="2:2">
      <c r="B545" s="42">
        <v>-7.8E-2</v>
      </c>
    </row>
    <row r="546" spans="2:2">
      <c r="B546" s="42">
        <v>-3.0000000000000001E-3</v>
      </c>
    </row>
    <row r="547" spans="2:2">
      <c r="B547" s="42">
        <v>9.6000000000000002E-2</v>
      </c>
    </row>
    <row r="548" spans="2:2">
      <c r="B548" s="42">
        <v>7.9000000000000001E-2</v>
      </c>
    </row>
    <row r="549" spans="2:2">
      <c r="B549" s="42">
        <v>0.13100000000000001</v>
      </c>
    </row>
    <row r="550" spans="2:2">
      <c r="B550" s="42">
        <v>-4.2000000000000003E-2</v>
      </c>
    </row>
    <row r="551" spans="2:2">
      <c r="B551" s="42">
        <v>-0.14899999999999999</v>
      </c>
    </row>
    <row r="552" spans="2:2">
      <c r="B552" s="42">
        <v>-0.14199999999999999</v>
      </c>
    </row>
    <row r="553" spans="2:2">
      <c r="B553" s="42">
        <v>0.05</v>
      </c>
    </row>
    <row r="554" spans="2:2">
      <c r="B554" s="42">
        <v>0.152</v>
      </c>
    </row>
    <row r="555" spans="2:2">
      <c r="B555" s="42">
        <v>-3.4000000000000002E-2</v>
      </c>
    </row>
    <row r="556" spans="2:2">
      <c r="B556" s="42">
        <v>9.0999999999999998E-2</v>
      </c>
    </row>
    <row r="557" spans="2:2">
      <c r="B557" s="42">
        <v>0.10100000000000001</v>
      </c>
    </row>
    <row r="558" spans="2:2">
      <c r="B558" s="42">
        <v>0.13500000000000001</v>
      </c>
    </row>
    <row r="559" spans="2:2">
      <c r="B559" s="42">
        <v>0.06</v>
      </c>
    </row>
    <row r="560" spans="2:2">
      <c r="B560" s="42">
        <v>6.2E-2</v>
      </c>
    </row>
    <row r="561" spans="2:2">
      <c r="B561" s="42">
        <v>1.4999999999999999E-2</v>
      </c>
    </row>
    <row r="562" spans="2:2">
      <c r="B562" s="42">
        <v>0.122</v>
      </c>
    </row>
    <row r="563" spans="2:2">
      <c r="B563" s="42">
        <v>-0.29699999999999999</v>
      </c>
    </row>
    <row r="564" spans="2:2">
      <c r="B564" s="42">
        <v>-0.27300000000000002</v>
      </c>
    </row>
    <row r="565" spans="2:2">
      <c r="B565" s="42">
        <v>-8.3000000000000004E-2</v>
      </c>
    </row>
    <row r="566" spans="2:2">
      <c r="B566" s="42">
        <v>-0.19900000000000001</v>
      </c>
    </row>
    <row r="567" spans="2:2">
      <c r="B567" s="42">
        <v>7.0999999999999994E-2</v>
      </c>
    </row>
    <row r="568" spans="2:2">
      <c r="B568" s="42">
        <v>2.5999999999999999E-2</v>
      </c>
    </row>
    <row r="569" spans="2:2">
      <c r="B569" s="42">
        <v>8.5999999999999993E-2</v>
      </c>
    </row>
    <row r="570" spans="2:2">
      <c r="B570" s="42">
        <v>0.185</v>
      </c>
    </row>
    <row r="571" spans="2:2">
      <c r="B571" s="42">
        <v>0.17</v>
      </c>
    </row>
    <row r="572" spans="2:2">
      <c r="B572" s="42">
        <v>0.14799999999999999</v>
      </c>
    </row>
    <row r="573" spans="2:2">
      <c r="B573" s="42">
        <v>0.13600000000000001</v>
      </c>
    </row>
    <row r="574" spans="2:2">
      <c r="B574" s="42">
        <v>9.0999999999999998E-2</v>
      </c>
    </row>
    <row r="575" spans="2:2">
      <c r="B575" s="42">
        <v>1.7999999999999999E-2</v>
      </c>
    </row>
    <row r="576" spans="2:2">
      <c r="B576" s="42">
        <v>-6.7000000000000004E-2</v>
      </c>
    </row>
    <row r="577" spans="2:2">
      <c r="B577" s="42">
        <v>-0.42699999999999999</v>
      </c>
    </row>
    <row r="578" spans="2:2">
      <c r="B578" s="42">
        <v>-0.30399999999999999</v>
      </c>
    </row>
    <row r="579" spans="2:2">
      <c r="B579" s="42">
        <v>-6.0999999999999999E-2</v>
      </c>
    </row>
    <row r="580" spans="2:2">
      <c r="B580" s="42">
        <v>3.2000000000000001E-2</v>
      </c>
    </row>
    <row r="581" spans="2:2">
      <c r="B581" s="42">
        <v>4.8000000000000001E-2</v>
      </c>
    </row>
    <row r="582" spans="2:2">
      <c r="B582" s="42">
        <v>-1.2999999999999999E-2</v>
      </c>
    </row>
    <row r="583" spans="2:2">
      <c r="B583" s="42">
        <v>0.02</v>
      </c>
    </row>
    <row r="584" spans="2:2">
      <c r="B584" s="42">
        <v>6.7000000000000004E-2</v>
      </c>
    </row>
    <row r="585" spans="2:2">
      <c r="B585" s="42">
        <v>0.14699999999999999</v>
      </c>
    </row>
    <row r="586" spans="2:2">
      <c r="B586" s="42">
        <v>2.7E-2</v>
      </c>
    </row>
    <row r="587" spans="2:2">
      <c r="B587" s="42">
        <v>0.23300000000000001</v>
      </c>
    </row>
    <row r="588" spans="2:2">
      <c r="B588" s="42">
        <v>0.12</v>
      </c>
    </row>
    <row r="589" spans="2:2">
      <c r="B589" s="42">
        <v>6.0000000000000001E-3</v>
      </c>
    </row>
    <row r="590" spans="2:2">
      <c r="B590" s="42">
        <v>0.01</v>
      </c>
    </row>
    <row r="591" spans="2:2">
      <c r="B591" s="42">
        <v>8.9999999999999993E-3</v>
      </c>
    </row>
    <row r="592" spans="2:2">
      <c r="B592" s="42">
        <v>-8.9999999999999993E-3</v>
      </c>
    </row>
    <row r="593" spans="2:2">
      <c r="B593" s="42">
        <v>-0.04</v>
      </c>
    </row>
    <row r="594" spans="2:2">
      <c r="B594" s="42">
        <v>-6.8000000000000005E-2</v>
      </c>
    </row>
    <row r="595" spans="2:2">
      <c r="B595" s="42">
        <v>-6.4000000000000001E-2</v>
      </c>
    </row>
    <row r="596" spans="2:2">
      <c r="B596" s="42">
        <v>6.0999999999999999E-2</v>
      </c>
    </row>
    <row r="597" spans="2:2">
      <c r="B597" s="42">
        <v>0.159</v>
      </c>
    </row>
    <row r="598" spans="2:2">
      <c r="B598" s="42">
        <v>-7.9000000000000001E-2</v>
      </c>
    </row>
    <row r="599" spans="2:2">
      <c r="B599" s="42">
        <v>-0.25700000000000001</v>
      </c>
    </row>
    <row r="600" spans="2:2">
      <c r="B600" s="42">
        <v>-0.29399999999999998</v>
      </c>
    </row>
    <row r="601" spans="2:2">
      <c r="B601" s="42">
        <v>-8.6999999999999994E-2</v>
      </c>
    </row>
    <row r="602" spans="2:2">
      <c r="B602" s="42">
        <v>-2.1000000000000001E-2</v>
      </c>
    </row>
    <row r="603" spans="2:2">
      <c r="B603" s="42">
        <v>3.9E-2</v>
      </c>
    </row>
    <row r="604" spans="2:2">
      <c r="B604" s="42">
        <v>-5.7000000000000002E-2</v>
      </c>
    </row>
    <row r="605" spans="2:2">
      <c r="B605" s="42">
        <v>8.9999999999999993E-3</v>
      </c>
    </row>
    <row r="606" spans="2:2">
      <c r="B606" s="42">
        <v>0.27200000000000002</v>
      </c>
    </row>
    <row r="607" spans="2:2">
      <c r="B607" s="42">
        <v>0.105</v>
      </c>
    </row>
    <row r="608" spans="2:2">
      <c r="B608" s="42">
        <v>0.161</v>
      </c>
    </row>
    <row r="609" spans="2:2">
      <c r="B609" s="42">
        <v>1.2999999999999999E-2</v>
      </c>
    </row>
    <row r="610" spans="2:2">
      <c r="B610" s="42">
        <v>2.1000000000000001E-2</v>
      </c>
    </row>
    <row r="611" spans="2:2">
      <c r="B611" s="42">
        <v>-4.8000000000000001E-2</v>
      </c>
    </row>
    <row r="612" spans="2:2">
      <c r="B612" s="42">
        <v>-0.11600000000000001</v>
      </c>
    </row>
    <row r="613" spans="2:2">
      <c r="B613" s="42">
        <v>-0.17100000000000001</v>
      </c>
    </row>
    <row r="614" spans="2:2">
      <c r="B614" s="42">
        <v>-0.34200000000000003</v>
      </c>
    </row>
    <row r="615" spans="2:2">
      <c r="B615" s="42">
        <v>0.04</v>
      </c>
    </row>
    <row r="616" spans="2:2">
      <c r="B616" s="42">
        <v>0.123</v>
      </c>
    </row>
    <row r="617" spans="2:2">
      <c r="B617" s="42">
        <v>0.121</v>
      </c>
    </row>
    <row r="618" spans="2:2">
      <c r="B618" s="42">
        <v>0.28299999999999997</v>
      </c>
    </row>
    <row r="619" spans="2:2">
      <c r="B619" s="42">
        <v>0.13700000000000001</v>
      </c>
    </row>
    <row r="620" spans="2:2">
      <c r="B620" s="42">
        <v>-4.8000000000000001E-2</v>
      </c>
    </row>
    <row r="621" spans="2:2">
      <c r="B621" s="42">
        <v>3.5999999999999997E-2</v>
      </c>
    </row>
    <row r="622" spans="2:2">
      <c r="B622" s="42">
        <v>-0.106</v>
      </c>
    </row>
    <row r="623" spans="2:2">
      <c r="B623" s="42">
        <v>-0.14299999999999999</v>
      </c>
    </row>
    <row r="624" spans="2:2">
      <c r="B624" s="42">
        <v>2.1999999999999999E-2</v>
      </c>
    </row>
    <row r="625" spans="2:2">
      <c r="B625" s="42">
        <v>3.2000000000000001E-2</v>
      </c>
    </row>
    <row r="626" spans="2:2">
      <c r="B626" s="42">
        <v>-8.9999999999999993E-3</v>
      </c>
    </row>
    <row r="627" spans="2:2">
      <c r="B627" s="42">
        <v>8.9999999999999993E-3</v>
      </c>
    </row>
    <row r="628" spans="2:2">
      <c r="B628" s="42">
        <v>0.20499999999999999</v>
      </c>
    </row>
    <row r="629" spans="2:2">
      <c r="B629" s="42">
        <v>3.9E-2</v>
      </c>
    </row>
    <row r="630" spans="2:2">
      <c r="B630" s="42">
        <v>6.3E-2</v>
      </c>
    </row>
    <row r="631" spans="2:2">
      <c r="B631" s="42">
        <v>8.8999999999999996E-2</v>
      </c>
    </row>
    <row r="632" spans="2:2">
      <c r="B632" s="42">
        <v>-0.17899999999999999</v>
      </c>
    </row>
    <row r="633" spans="2:2">
      <c r="B633" s="42">
        <v>-2.9000000000000001E-2</v>
      </c>
    </row>
    <row r="634" spans="2:2">
      <c r="B634" s="42">
        <v>-4.2000000000000003E-2</v>
      </c>
    </row>
    <row r="635" spans="2:2">
      <c r="B635" s="42">
        <v>-4.2000000000000003E-2</v>
      </c>
    </row>
    <row r="636" spans="2:2">
      <c r="B636" s="42">
        <v>2.1000000000000001E-2</v>
      </c>
    </row>
    <row r="637" spans="2:2">
      <c r="B637" s="42">
        <v>-1.7000000000000001E-2</v>
      </c>
    </row>
    <row r="638" spans="2:2">
      <c r="B638" s="42">
        <v>4.0000000000000001E-3</v>
      </c>
    </row>
    <row r="639" spans="2:2">
      <c r="B639" s="42">
        <v>-8.2000000000000003E-2</v>
      </c>
    </row>
    <row r="640" spans="2:2">
      <c r="B640" s="42">
        <v>-0.26600000000000001</v>
      </c>
    </row>
    <row r="641" spans="2:2">
      <c r="B641" s="42">
        <v>-3.9E-2</v>
      </c>
    </row>
    <row r="642" spans="2:2">
      <c r="B642" s="42">
        <v>-5.0999999999999997E-2</v>
      </c>
    </row>
    <row r="643" spans="2:2">
      <c r="B643" s="42">
        <v>-8.9999999999999993E-3</v>
      </c>
    </row>
    <row r="644" spans="2:2">
      <c r="B644" s="42">
        <v>5.1999999999999998E-2</v>
      </c>
    </row>
    <row r="645" spans="2:2">
      <c r="B645" s="42">
        <v>0.24099999999999999</v>
      </c>
    </row>
    <row r="646" spans="2:2">
      <c r="B646" s="42">
        <v>0.34699999999999998</v>
      </c>
    </row>
    <row r="647" spans="2:2">
      <c r="B647" s="42">
        <v>0.38900000000000001</v>
      </c>
    </row>
    <row r="648" spans="2:2">
      <c r="B648" s="42">
        <v>0.13600000000000001</v>
      </c>
    </row>
    <row r="649" spans="2:2">
      <c r="B649" s="42">
        <v>-7.0999999999999994E-2</v>
      </c>
    </row>
    <row r="650" spans="2:2">
      <c r="B650" s="42">
        <v>-0.44900000000000001</v>
      </c>
    </row>
    <row r="651" spans="2:2">
      <c r="B651" s="42">
        <v>-0.52600000000000002</v>
      </c>
    </row>
    <row r="652" spans="2:2">
      <c r="B652" s="42">
        <v>-7.6999999999999999E-2</v>
      </c>
    </row>
    <row r="653" spans="2:2">
      <c r="B653" s="42">
        <v>-5.7000000000000002E-2</v>
      </c>
    </row>
    <row r="654" spans="2:2">
      <c r="B654" s="42">
        <v>-9.8000000000000004E-2</v>
      </c>
    </row>
    <row r="655" spans="2:2">
      <c r="B655" s="42">
        <v>4.3999999999999997E-2</v>
      </c>
    </row>
    <row r="656" spans="2:2">
      <c r="B656" s="42">
        <v>0.20699999999999999</v>
      </c>
    </row>
    <row r="657" spans="2:2">
      <c r="B657" s="42">
        <v>0.27200000000000002</v>
      </c>
    </row>
    <row r="658" spans="2:2">
      <c r="B658" s="42">
        <v>-0.124</v>
      </c>
    </row>
    <row r="659" spans="2:2">
      <c r="B659" s="42">
        <v>0.19</v>
      </c>
    </row>
    <row r="660" spans="2:2">
      <c r="B660" s="42">
        <v>0.153</v>
      </c>
    </row>
    <row r="661" spans="2:2">
      <c r="B661" s="42">
        <v>6.2E-2</v>
      </c>
    </row>
    <row r="662" spans="2:2">
      <c r="B662" s="42">
        <v>3.0000000000000001E-3</v>
      </c>
    </row>
    <row r="663" spans="2:2">
      <c r="B663" s="42">
        <v>-0.26900000000000002</v>
      </c>
    </row>
    <row r="664" spans="2:2">
      <c r="B664" s="42">
        <v>-0.26900000000000002</v>
      </c>
    </row>
    <row r="665" spans="2:2">
      <c r="B665" s="42">
        <v>-0.16700000000000001</v>
      </c>
    </row>
    <row r="666" spans="2:2">
      <c r="B666" s="42">
        <v>0.17399999999999999</v>
      </c>
    </row>
    <row r="667" spans="2:2">
      <c r="B667" s="42">
        <v>0.05</v>
      </c>
    </row>
    <row r="668" spans="2:2">
      <c r="B668" s="42">
        <v>3.4000000000000002E-2</v>
      </c>
    </row>
    <row r="669" spans="2:2">
      <c r="B669" s="42">
        <v>8.3000000000000004E-2</v>
      </c>
    </row>
    <row r="670" spans="2:2">
      <c r="B670" s="42">
        <v>-0.254</v>
      </c>
    </row>
    <row r="671" spans="2:2">
      <c r="B671" s="42">
        <v>-1E-3</v>
      </c>
    </row>
    <row r="672" spans="2:2">
      <c r="B672" s="42">
        <v>0.157</v>
      </c>
    </row>
    <row r="673" spans="2:2">
      <c r="B673" s="42">
        <v>0.22</v>
      </c>
    </row>
    <row r="674" spans="2:2">
      <c r="B674" s="42">
        <v>0.26600000000000001</v>
      </c>
    </row>
    <row r="675" spans="2:2">
      <c r="B675" s="42">
        <v>0.19500000000000001</v>
      </c>
    </row>
    <row r="676" spans="2:2">
      <c r="B676" s="42">
        <v>-0.35099999999999998</v>
      </c>
    </row>
    <row r="677" spans="2:2">
      <c r="B677" s="42">
        <v>-0.27500000000000002</v>
      </c>
    </row>
    <row r="678" spans="2:2">
      <c r="B678" s="42">
        <v>-0.21</v>
      </c>
    </row>
    <row r="679" spans="2:2">
      <c r="B679" s="42">
        <v>-0.109</v>
      </c>
    </row>
    <row r="680" spans="2:2">
      <c r="B680" s="42">
        <v>0.29599999999999999</v>
      </c>
    </row>
    <row r="681" spans="2:2">
      <c r="B681" s="42">
        <v>6.9000000000000006E-2</v>
      </c>
    </row>
    <row r="682" spans="2:2">
      <c r="B682" s="42">
        <v>4.5999999999999999E-2</v>
      </c>
    </row>
    <row r="683" spans="2:2">
      <c r="B683" s="42">
        <v>0.06</v>
      </c>
    </row>
    <row r="684" spans="2:2">
      <c r="B684" s="42">
        <v>-6.2E-2</v>
      </c>
    </row>
    <row r="685" spans="2:2">
      <c r="B685" s="42">
        <v>7.6999999999999999E-2</v>
      </c>
    </row>
    <row r="686" spans="2:2">
      <c r="B686" s="42">
        <v>5.1999999999999998E-2</v>
      </c>
    </row>
    <row r="687" spans="2:2">
      <c r="B687" s="42">
        <v>-0.13</v>
      </c>
    </row>
    <row r="688" spans="2:2">
      <c r="B688" s="42">
        <v>2.1999999999999999E-2</v>
      </c>
    </row>
    <row r="689" spans="2:2">
      <c r="B689" s="42">
        <v>4.9000000000000002E-2</v>
      </c>
    </row>
    <row r="690" spans="2:2">
      <c r="B690" s="42">
        <v>0.19700000000000001</v>
      </c>
    </row>
    <row r="691" spans="2:2">
      <c r="B691" s="42">
        <v>0.13500000000000001</v>
      </c>
    </row>
    <row r="692" spans="2:2">
      <c r="B692" s="42">
        <v>-0.22700000000000001</v>
      </c>
    </row>
    <row r="693" spans="2:2">
      <c r="B693" s="42">
        <v>-0.14599999999999999</v>
      </c>
    </row>
    <row r="694" spans="2:2">
      <c r="B694" s="42">
        <v>-0.13600000000000001</v>
      </c>
    </row>
    <row r="695" spans="2:2">
      <c r="B695" s="42">
        <v>-0.03</v>
      </c>
    </row>
    <row r="696" spans="2:2">
      <c r="B696" s="42">
        <v>-3.6999999999999998E-2</v>
      </c>
    </row>
    <row r="697" spans="2:2">
      <c r="B697" s="42">
        <v>-8.2000000000000003E-2</v>
      </c>
    </row>
    <row r="698" spans="2:2">
      <c r="B698" s="42">
        <v>7.8E-2</v>
      </c>
    </row>
    <row r="699" spans="2:2">
      <c r="B699" s="42">
        <v>-0.17599999999999999</v>
      </c>
    </row>
    <row r="700" spans="2:2">
      <c r="B700" s="42">
        <v>-0.24299999999999999</v>
      </c>
    </row>
    <row r="701" spans="2:2">
      <c r="B701" s="42">
        <v>3.2000000000000001E-2</v>
      </c>
    </row>
    <row r="702" spans="2:2">
      <c r="B702" s="42">
        <v>9.8000000000000004E-2</v>
      </c>
    </row>
    <row r="703" spans="2:2">
      <c r="B703" s="42">
        <v>0.25600000000000001</v>
      </c>
    </row>
    <row r="704" spans="2:2">
      <c r="B704" s="42">
        <v>0.157</v>
      </c>
    </row>
    <row r="705" spans="2:2">
      <c r="B705" s="42">
        <v>3.2000000000000001E-2</v>
      </c>
    </row>
    <row r="706" spans="2:2">
      <c r="B706" s="42">
        <v>1.4E-2</v>
      </c>
    </row>
    <row r="707" spans="2:2">
      <c r="B707" s="42">
        <v>5.6000000000000001E-2</v>
      </c>
    </row>
    <row r="708" spans="2:2">
      <c r="B708" s="42">
        <v>0.10199999999999999</v>
      </c>
    </row>
    <row r="709" spans="2:2">
      <c r="B709" s="42">
        <v>0.24199999999999999</v>
      </c>
    </row>
    <row r="710" spans="2:2">
      <c r="B710" s="42">
        <v>9.8000000000000004E-2</v>
      </c>
    </row>
    <row r="711" spans="2:2">
      <c r="B711" s="42">
        <v>1E-3</v>
      </c>
    </row>
    <row r="712" spans="2:2">
      <c r="B712" s="42">
        <v>-0.35799999999999998</v>
      </c>
    </row>
    <row r="713" spans="2:2">
      <c r="B713" s="42">
        <v>-0.34599999999999997</v>
      </c>
    </row>
    <row r="714" spans="2:2">
      <c r="B714" s="42">
        <v>-0.28999999999999998</v>
      </c>
    </row>
    <row r="715" spans="2:2">
      <c r="B715" s="42">
        <v>2.1999999999999999E-2</v>
      </c>
    </row>
    <row r="716" spans="2:2">
      <c r="B716" s="42">
        <v>0.161</v>
      </c>
    </row>
    <row r="717" spans="2:2">
      <c r="B717" s="42">
        <v>0.128</v>
      </c>
    </row>
    <row r="718" spans="2:2">
      <c r="B718" s="42">
        <v>0.17199999999999999</v>
      </c>
    </row>
    <row r="719" spans="2:2">
      <c r="B719" s="42">
        <v>0.113</v>
      </c>
    </row>
    <row r="720" spans="2:2">
      <c r="B720" s="42">
        <v>-3.3000000000000002E-2</v>
      </c>
    </row>
    <row r="721" spans="2:2">
      <c r="B721" s="42">
        <v>-2.1000000000000001E-2</v>
      </c>
    </row>
    <row r="722" spans="2:2">
      <c r="B722" s="42">
        <v>3.5999999999999997E-2</v>
      </c>
    </row>
    <row r="723" spans="2:2">
      <c r="B723" s="42">
        <v>0.16600000000000001</v>
      </c>
    </row>
    <row r="724" spans="2:2">
      <c r="B724" s="42">
        <v>8.0000000000000002E-3</v>
      </c>
    </row>
    <row r="725" spans="2:2">
      <c r="B725" s="42">
        <v>-0.18</v>
      </c>
    </row>
    <row r="726" spans="2:2">
      <c r="B726" s="42">
        <v>-0.10100000000000001</v>
      </c>
    </row>
    <row r="727" spans="2:2">
      <c r="B727" s="42">
        <v>-5.0999999999999997E-2</v>
      </c>
    </row>
    <row r="728" spans="2:2">
      <c r="B728" s="42">
        <v>0.22800000000000001</v>
      </c>
    </row>
    <row r="729" spans="2:2">
      <c r="B729" s="42">
        <v>0.108</v>
      </c>
    </row>
    <row r="730" spans="2:2">
      <c r="B730" s="42">
        <v>-5.0000000000000001E-3</v>
      </c>
    </row>
    <row r="731" spans="2:2">
      <c r="B731" s="42">
        <v>-6.9000000000000006E-2</v>
      </c>
    </row>
    <row r="732" spans="2:2">
      <c r="B732" s="42">
        <v>-0.121</v>
      </c>
    </row>
    <row r="733" spans="2:2">
      <c r="B733" s="42">
        <v>-0.13300000000000001</v>
      </c>
    </row>
    <row r="734" spans="2:2">
      <c r="B734" s="42">
        <v>-3.6999999999999998E-2</v>
      </c>
    </row>
    <row r="735" spans="2:2">
      <c r="B735" s="42">
        <v>9.0999999999999998E-2</v>
      </c>
    </row>
    <row r="736" spans="2:2">
      <c r="B736" s="42">
        <v>-0.128</v>
      </c>
    </row>
    <row r="737" spans="2:2">
      <c r="B737" s="42">
        <v>0.13200000000000001</v>
      </c>
    </row>
    <row r="738" spans="2:2">
      <c r="B738" s="42">
        <v>-1.2999999999999999E-2</v>
      </c>
    </row>
    <row r="739" spans="2:2">
      <c r="B739" s="42">
        <v>0.16300000000000001</v>
      </c>
    </row>
    <row r="740" spans="2:2">
      <c r="B740" s="42">
        <v>0.20200000000000001</v>
      </c>
    </row>
    <row r="741" spans="2:2">
      <c r="B741" s="42">
        <v>-0.10299999999999999</v>
      </c>
    </row>
    <row r="742" spans="2:2">
      <c r="B742" s="42">
        <v>-0.16600000000000001</v>
      </c>
    </row>
    <row r="743" spans="2:2">
      <c r="B743" s="42">
        <v>-0.37</v>
      </c>
    </row>
    <row r="744" spans="2:2">
      <c r="B744" s="42">
        <v>-0.218</v>
      </c>
    </row>
    <row r="745" spans="2:2">
      <c r="B745" s="42">
        <v>5.3999999999999999E-2</v>
      </c>
    </row>
    <row r="746" spans="2:2">
      <c r="B746" s="42">
        <v>0.112</v>
      </c>
    </row>
    <row r="747" spans="2:2">
      <c r="B747" s="42">
        <v>5.3999999999999999E-2</v>
      </c>
    </row>
    <row r="748" spans="2:2">
      <c r="B748" s="42">
        <v>0.11700000000000001</v>
      </c>
    </row>
    <row r="749" spans="2:2">
      <c r="B749" s="42">
        <v>0.107</v>
      </c>
    </row>
    <row r="750" spans="2:2">
      <c r="B750" s="42">
        <v>0.121</v>
      </c>
    </row>
    <row r="751" spans="2:2">
      <c r="B751" s="42">
        <v>-5.5E-2</v>
      </c>
    </row>
    <row r="752" spans="2:2">
      <c r="B752" s="42">
        <v>-7.5999999999999998E-2</v>
      </c>
    </row>
    <row r="753" spans="2:2">
      <c r="B753" s="42">
        <v>6.8000000000000005E-2</v>
      </c>
    </row>
    <row r="754" spans="2:2">
      <c r="B754" s="42">
        <v>-8.9999999999999993E-3</v>
      </c>
    </row>
    <row r="755" spans="2:2">
      <c r="B755" s="42">
        <v>-5.2999999999999999E-2</v>
      </c>
    </row>
    <row r="756" spans="2:2">
      <c r="B756" s="42">
        <v>-4.2000000000000003E-2</v>
      </c>
    </row>
    <row r="757" spans="2:2">
      <c r="B757" s="42">
        <v>-0.11600000000000001</v>
      </c>
    </row>
    <row r="758" spans="2:2">
      <c r="B758" s="42">
        <v>-8.0000000000000002E-3</v>
      </c>
    </row>
    <row r="759" spans="2:2">
      <c r="B759" s="42">
        <v>9.7000000000000003E-2</v>
      </c>
    </row>
    <row r="760" spans="2:2">
      <c r="B760" s="42">
        <v>0.23</v>
      </c>
    </row>
    <row r="761" spans="2:2">
      <c r="B761" s="42">
        <v>4.1000000000000002E-2</v>
      </c>
    </row>
    <row r="762" spans="2:2">
      <c r="B762" s="42">
        <v>1.2E-2</v>
      </c>
    </row>
    <row r="763" spans="2:2">
      <c r="B763" s="42">
        <v>-5.0999999999999997E-2</v>
      </c>
    </row>
    <row r="764" spans="2:2">
      <c r="B764" s="42">
        <v>-1.9E-2</v>
      </c>
    </row>
    <row r="765" spans="2:2">
      <c r="B765" s="42">
        <v>3.0000000000000001E-3</v>
      </c>
    </row>
    <row r="766" spans="2:2">
      <c r="B766" s="42">
        <v>1.4999999999999999E-2</v>
      </c>
    </row>
    <row r="767" spans="2:2">
      <c r="B767" s="42">
        <v>-5.3999999999999999E-2</v>
      </c>
    </row>
    <row r="768" spans="2:2">
      <c r="B768" s="42">
        <v>-0.23899999999999999</v>
      </c>
    </row>
    <row r="769" spans="2:2">
      <c r="B769" s="42">
        <v>-0.13800000000000001</v>
      </c>
    </row>
    <row r="770" spans="2:2">
      <c r="B770" s="42">
        <v>0.127</v>
      </c>
    </row>
    <row r="771" spans="2:2">
      <c r="B771" s="42">
        <v>0.31900000000000001</v>
      </c>
    </row>
    <row r="772" spans="2:2">
      <c r="B772" s="42">
        <v>0.221</v>
      </c>
    </row>
    <row r="773" spans="2:2">
      <c r="B773" s="42">
        <v>8.5999999999999993E-2</v>
      </c>
    </row>
    <row r="774" spans="2:2">
      <c r="B774" s="42">
        <v>-0.22800000000000001</v>
      </c>
    </row>
    <row r="775" spans="2:2">
      <c r="B775" s="42">
        <v>-0.44600000000000001</v>
      </c>
    </row>
    <row r="776" spans="2:2">
      <c r="B776" s="42">
        <v>-0.42199999999999999</v>
      </c>
    </row>
    <row r="777" spans="2:2">
      <c r="B777" s="42">
        <v>0.16700000000000001</v>
      </c>
    </row>
    <row r="778" spans="2:2">
      <c r="B778" s="42">
        <v>9.2999999999999999E-2</v>
      </c>
    </row>
    <row r="779" spans="2:2">
      <c r="B779" s="42">
        <v>0.13200000000000001</v>
      </c>
    </row>
    <row r="780" spans="2:2">
      <c r="B780" s="42">
        <v>0.123</v>
      </c>
    </row>
    <row r="781" spans="2:2">
      <c r="B781" s="42">
        <v>0.04</v>
      </c>
    </row>
    <row r="782" spans="2:2">
      <c r="B782" s="42">
        <v>8.6999999999999994E-2</v>
      </c>
    </row>
    <row r="783" spans="2:2">
      <c r="B783" s="42">
        <v>9.4E-2</v>
      </c>
    </row>
    <row r="784" spans="2:2">
      <c r="B784" s="42">
        <v>-1.9E-2</v>
      </c>
    </row>
    <row r="785" spans="2:2">
      <c r="B785" s="42">
        <v>-0.115</v>
      </c>
    </row>
    <row r="786" spans="2:2">
      <c r="B786" s="42">
        <v>1.4E-2</v>
      </c>
    </row>
    <row r="787" spans="2:2">
      <c r="B787" s="42">
        <v>3.9E-2</v>
      </c>
    </row>
    <row r="788" spans="2:2">
      <c r="B788" s="42">
        <v>9.9000000000000005E-2</v>
      </c>
    </row>
    <row r="789" spans="2:2">
      <c r="B789" s="42">
        <v>0.106</v>
      </c>
    </row>
    <row r="790" spans="2:2">
      <c r="B790" s="42">
        <v>-1.9E-2</v>
      </c>
    </row>
    <row r="791" spans="2:2">
      <c r="B791" s="42">
        <v>8.0000000000000002E-3</v>
      </c>
    </row>
    <row r="792" spans="2:2">
      <c r="B792" s="42">
        <v>7.0000000000000001E-3</v>
      </c>
    </row>
    <row r="793" spans="2:2">
      <c r="B793" s="42">
        <v>5.0000000000000001E-3</v>
      </c>
    </row>
    <row r="794" spans="2:2">
      <c r="B794" s="42">
        <v>-0.16900000000000001</v>
      </c>
    </row>
    <row r="795" spans="2:2">
      <c r="B795" s="42">
        <v>-0.20100000000000001</v>
      </c>
    </row>
    <row r="796" spans="2:2">
      <c r="B796" s="42">
        <v>4.9000000000000002E-2</v>
      </c>
    </row>
    <row r="797" spans="2:2">
      <c r="B797" s="42">
        <v>-4.5999999999999999E-2</v>
      </c>
    </row>
    <row r="798" spans="2:2">
      <c r="B798" s="42">
        <v>0.15</v>
      </c>
    </row>
    <row r="799" spans="2:2">
      <c r="B799" s="42">
        <v>0.111</v>
      </c>
    </row>
    <row r="800" spans="2:2">
      <c r="B800" s="42">
        <v>-1.7000000000000001E-2</v>
      </c>
    </row>
    <row r="801" spans="2:2">
      <c r="B801" s="42">
        <v>-8.3000000000000004E-2</v>
      </c>
    </row>
    <row r="802" spans="2:2">
      <c r="B802" s="42">
        <v>0.307</v>
      </c>
    </row>
    <row r="803" spans="2:2">
      <c r="B803" s="42">
        <v>0.35</v>
      </c>
    </row>
    <row r="804" spans="2:2">
      <c r="B804" s="42">
        <v>0.13800000000000001</v>
      </c>
    </row>
    <row r="805" spans="2:2">
      <c r="B805" s="42">
        <v>-0.23200000000000001</v>
      </c>
    </row>
    <row r="806" spans="2:2">
      <c r="B806" s="42">
        <v>-0.60199999999999998</v>
      </c>
    </row>
    <row r="807" spans="2:2">
      <c r="B807" s="42">
        <v>-0.249</v>
      </c>
    </row>
    <row r="808" spans="2:2">
      <c r="B808" s="42">
        <v>-0.16800000000000001</v>
      </c>
    </row>
    <row r="809" spans="2:2">
      <c r="B809" s="42">
        <v>0.14099999999999999</v>
      </c>
    </row>
    <row r="810" spans="2:2">
      <c r="B810" s="42">
        <v>-3.7999999999999999E-2</v>
      </c>
    </row>
    <row r="811" spans="2:2">
      <c r="B811" s="42">
        <v>-0.125</v>
      </c>
    </row>
    <row r="812" spans="2:2">
      <c r="B812" s="42">
        <v>8.5999999999999993E-2</v>
      </c>
    </row>
    <row r="813" spans="2:2">
      <c r="B813" s="42">
        <v>0.34399999999999997</v>
      </c>
    </row>
    <row r="814" spans="2:2">
      <c r="B814" s="42">
        <v>0.495</v>
      </c>
    </row>
    <row r="815" spans="2:2">
      <c r="B815" s="42">
        <v>0.14499999999999999</v>
      </c>
    </row>
    <row r="816" spans="2:2">
      <c r="B816" s="42">
        <v>4.1000000000000002E-2</v>
      </c>
    </row>
    <row r="817" spans="2:2">
      <c r="B817" s="42">
        <v>-0.14299999999999999</v>
      </c>
    </row>
    <row r="818" spans="2:2">
      <c r="B818" s="42">
        <v>-0.33400000000000002</v>
      </c>
    </row>
    <row r="819" spans="2:2">
      <c r="B819" s="42">
        <v>-0.16400000000000001</v>
      </c>
    </row>
    <row r="820" spans="2:2">
      <c r="B820" s="42">
        <v>5.0999999999999997E-2</v>
      </c>
    </row>
    <row r="821" spans="2:2">
      <c r="B821" s="42">
        <v>-0.28199999999999997</v>
      </c>
    </row>
    <row r="822" spans="2:2">
      <c r="B822" s="42">
        <v>-0.251</v>
      </c>
    </row>
    <row r="823" spans="2:2">
      <c r="B823" s="42">
        <v>-0.219</v>
      </c>
    </row>
    <row r="824" spans="2:2">
      <c r="B824" s="42">
        <v>3.3000000000000002E-2</v>
      </c>
    </row>
    <row r="825" spans="2:2">
      <c r="B825" s="42">
        <v>0.35099999999999998</v>
      </c>
    </row>
    <row r="826" spans="2:2">
      <c r="B826" s="42">
        <v>0.26600000000000001</v>
      </c>
    </row>
    <row r="827" spans="2:2">
      <c r="B827" s="42">
        <v>2.9000000000000001E-2</v>
      </c>
    </row>
    <row r="828" spans="2:2">
      <c r="B828" s="42">
        <v>2.7E-2</v>
      </c>
    </row>
    <row r="829" spans="2:2">
      <c r="B829" s="42">
        <v>-6.2E-2</v>
      </c>
    </row>
    <row r="830" spans="2:2">
      <c r="B830" s="42">
        <v>-1.0999999999999999E-2</v>
      </c>
    </row>
    <row r="831" spans="2:2">
      <c r="B831" s="42">
        <v>0.127</v>
      </c>
    </row>
    <row r="832" spans="2:2">
      <c r="B832" s="42">
        <v>0.183</v>
      </c>
    </row>
    <row r="833" spans="2:2">
      <c r="B833" s="42">
        <v>5.8000000000000003E-2</v>
      </c>
    </row>
    <row r="834" spans="2:2">
      <c r="B834" s="42">
        <v>9.9000000000000005E-2</v>
      </c>
    </row>
    <row r="835" spans="2:2">
      <c r="B835" s="42">
        <v>-0.26600000000000001</v>
      </c>
    </row>
    <row r="836" spans="2:2">
      <c r="B836" s="42">
        <v>-0.23</v>
      </c>
    </row>
    <row r="837" spans="2:2">
      <c r="B837" s="42">
        <v>-0.28000000000000003</v>
      </c>
    </row>
    <row r="838" spans="2:2">
      <c r="B838" s="42">
        <v>-0.214</v>
      </c>
    </row>
    <row r="839" spans="2:2">
      <c r="B839" s="42">
        <v>2.1999999999999999E-2</v>
      </c>
    </row>
    <row r="840" spans="2:2">
      <c r="B840" s="42">
        <v>0.26200000000000001</v>
      </c>
    </row>
    <row r="841" spans="2:2">
      <c r="B841" s="42">
        <v>0.2</v>
      </c>
    </row>
    <row r="842" spans="2:2">
      <c r="B842" s="42">
        <v>0.192</v>
      </c>
    </row>
    <row r="843" spans="2:2">
      <c r="B843" s="42">
        <v>0.14299999999999999</v>
      </c>
    </row>
    <row r="844" spans="2:2">
      <c r="B844" s="42">
        <v>-9.0999999999999998E-2</v>
      </c>
    </row>
    <row r="845" spans="2:2">
      <c r="B845" s="42">
        <v>6.3E-2</v>
      </c>
    </row>
    <row r="846" spans="2:2">
      <c r="B846" s="42">
        <v>-7.0000000000000001E-3</v>
      </c>
    </row>
    <row r="847" spans="2:2">
      <c r="B847" s="42">
        <v>-0.05</v>
      </c>
    </row>
    <row r="848" spans="2:2">
      <c r="B848" s="42">
        <v>1E-3</v>
      </c>
    </row>
    <row r="849" spans="2:2">
      <c r="B849" s="42">
        <v>6.4000000000000001E-2</v>
      </c>
    </row>
    <row r="850" spans="2:2">
      <c r="B850" s="42">
        <v>6.2E-2</v>
      </c>
    </row>
    <row r="851" spans="2:2">
      <c r="B851" s="42">
        <v>-4.2999999999999997E-2</v>
      </c>
    </row>
    <row r="852" spans="2:2">
      <c r="B852" s="42">
        <v>2.8000000000000001E-2</v>
      </c>
    </row>
    <row r="853" spans="2:2">
      <c r="B853" s="42">
        <v>-1.2E-2</v>
      </c>
    </row>
    <row r="854" spans="2:2">
      <c r="B854" s="42">
        <v>-5.1999999999999998E-2</v>
      </c>
    </row>
    <row r="855" spans="2:2">
      <c r="B855" s="42">
        <v>-7.6999999999999999E-2</v>
      </c>
    </row>
    <row r="856" spans="2:2">
      <c r="B856" s="42">
        <v>7.0000000000000007E-2</v>
      </c>
    </row>
    <row r="857" spans="2:2">
      <c r="B857" s="42">
        <v>0.14099999999999999</v>
      </c>
    </row>
    <row r="858" spans="2:2">
      <c r="B858" s="42">
        <v>-3.9E-2</v>
      </c>
    </row>
    <row r="859" spans="2:2">
      <c r="B859" s="42">
        <v>-0.129</v>
      </c>
    </row>
    <row r="860" spans="2:2">
      <c r="B860" s="42">
        <v>-8.5999999999999993E-2</v>
      </c>
    </row>
    <row r="861" spans="2:2">
      <c r="B861" s="42">
        <v>0.14899999999999999</v>
      </c>
    </row>
    <row r="862" spans="2:2">
      <c r="B862" s="42">
        <v>-7.3999999999999996E-2</v>
      </c>
    </row>
    <row r="863" spans="2:2">
      <c r="B863" s="42">
        <v>-0.23899999999999999</v>
      </c>
    </row>
    <row r="864" spans="2:2">
      <c r="B864" s="42">
        <v>-0.14499999999999999</v>
      </c>
    </row>
    <row r="865" spans="2:2">
      <c r="B865" s="42">
        <v>-8.9999999999999993E-3</v>
      </c>
    </row>
    <row r="866" spans="2:2">
      <c r="B866" s="42">
        <v>0.154</v>
      </c>
    </row>
    <row r="867" spans="2:2">
      <c r="B867" s="42">
        <v>0.113</v>
      </c>
    </row>
    <row r="868" spans="2:2">
      <c r="B868" s="42">
        <v>-7.0000000000000007E-2</v>
      </c>
    </row>
    <row r="869" spans="2:2">
      <c r="B869" s="42">
        <v>-0.10199999999999999</v>
      </c>
    </row>
    <row r="870" spans="2:2">
      <c r="B870" s="42">
        <v>-2.8000000000000001E-2</v>
      </c>
    </row>
    <row r="871" spans="2:2">
      <c r="B871" s="42">
        <v>9.1999999999999998E-2</v>
      </c>
    </row>
    <row r="872" spans="2:2">
      <c r="B872" s="42">
        <v>0.16700000000000001</v>
      </c>
    </row>
    <row r="873" spans="2:2">
      <c r="B873" s="42">
        <v>8.1000000000000003E-2</v>
      </c>
    </row>
    <row r="874" spans="2:2">
      <c r="B874" s="42">
        <v>-6.8000000000000005E-2</v>
      </c>
    </row>
    <row r="875" spans="2:2">
      <c r="B875" s="42">
        <v>2.9000000000000001E-2</v>
      </c>
    </row>
    <row r="876" spans="2:2">
      <c r="B876" s="42">
        <v>1E-3</v>
      </c>
    </row>
    <row r="877" spans="2:2">
      <c r="B877" s="42">
        <v>-9.5000000000000001E-2</v>
      </c>
    </row>
    <row r="878" spans="2:2">
      <c r="B878" s="42">
        <v>-0.105</v>
      </c>
    </row>
    <row r="879" spans="2:2">
      <c r="B879" s="42">
        <v>-0.11799999999999999</v>
      </c>
    </row>
    <row r="880" spans="2:2">
      <c r="B880" s="42">
        <v>-8.2000000000000003E-2</v>
      </c>
    </row>
    <row r="881" spans="2:2">
      <c r="B881" s="42">
        <v>-5.3999999999999999E-2</v>
      </c>
    </row>
    <row r="882" spans="2:2">
      <c r="B882" s="42">
        <v>0.17399999999999999</v>
      </c>
    </row>
    <row r="883" spans="2:2">
      <c r="B883" s="42">
        <v>8.8999999999999996E-2</v>
      </c>
    </row>
    <row r="884" spans="2:2">
      <c r="B884" s="42">
        <v>-9.0999999999999998E-2</v>
      </c>
    </row>
    <row r="885" spans="2:2">
      <c r="B885" s="42">
        <v>-8.4000000000000005E-2</v>
      </c>
    </row>
    <row r="886" spans="2:2">
      <c r="B886" s="42">
        <v>7.3999999999999996E-2</v>
      </c>
    </row>
    <row r="887" spans="2:2">
      <c r="B887" s="42">
        <v>-7.0000000000000001E-3</v>
      </c>
    </row>
    <row r="888" spans="2:2">
      <c r="B888" s="42">
        <v>-1.9E-2</v>
      </c>
    </row>
    <row r="889" spans="2:2">
      <c r="B889" s="42">
        <v>8.7999999999999995E-2</v>
      </c>
    </row>
    <row r="890" spans="2:2">
      <c r="B890" s="42">
        <v>0.2</v>
      </c>
    </row>
    <row r="891" spans="2:2">
      <c r="B891" s="42">
        <v>9.6000000000000002E-2</v>
      </c>
    </row>
    <row r="892" spans="2:2">
      <c r="B892" s="42">
        <v>-8.5000000000000006E-2</v>
      </c>
    </row>
    <row r="893" spans="2:2">
      <c r="B893" s="42">
        <v>-0.10199999999999999</v>
      </c>
    </row>
    <row r="894" spans="2:2">
      <c r="B894" s="42">
        <v>-7.4999999999999997E-2</v>
      </c>
    </row>
    <row r="895" spans="2:2">
      <c r="B895" s="42">
        <v>0.109</v>
      </c>
    </row>
    <row r="896" spans="2:2">
      <c r="B896" s="42">
        <v>5.0000000000000001E-3</v>
      </c>
    </row>
    <row r="897" spans="2:2">
      <c r="B897" s="42">
        <v>3.5999999999999997E-2</v>
      </c>
    </row>
    <row r="898" spans="2:2">
      <c r="B898" s="42">
        <v>-3.0000000000000001E-3</v>
      </c>
    </row>
    <row r="899" spans="2:2">
      <c r="B899" s="42">
        <v>-0.129</v>
      </c>
    </row>
    <row r="900" spans="2:2">
      <c r="B900" s="42">
        <v>-3.2000000000000001E-2</v>
      </c>
    </row>
    <row r="901" spans="2:2">
      <c r="B901" s="42">
        <v>-4.2000000000000003E-2</v>
      </c>
    </row>
    <row r="902" spans="2:2">
      <c r="B902" s="42">
        <v>-4.9000000000000002E-2</v>
      </c>
    </row>
    <row r="903" spans="2:2">
      <c r="B903" s="42">
        <v>0.155</v>
      </c>
    </row>
    <row r="904" spans="2:2">
      <c r="B904" s="42">
        <v>0.248</v>
      </c>
    </row>
    <row r="905" spans="2:2">
      <c r="B905" s="42">
        <v>0.18</v>
      </c>
    </row>
    <row r="906" spans="2:2">
      <c r="B906" s="42">
        <v>5.6000000000000001E-2</v>
      </c>
    </row>
    <row r="907" spans="2:2">
      <c r="B907" s="42">
        <v>-5.5E-2</v>
      </c>
    </row>
    <row r="908" spans="2:2">
      <c r="B908" s="42">
        <v>-0.19900000000000001</v>
      </c>
    </row>
    <row r="909" spans="2:2">
      <c r="B909" s="42">
        <v>-0.218</v>
      </c>
    </row>
    <row r="910" spans="2:2">
      <c r="B910" s="42">
        <v>4.8000000000000001E-2</v>
      </c>
    </row>
    <row r="911" spans="2:2">
      <c r="B911" s="42">
        <v>2.8000000000000001E-2</v>
      </c>
    </row>
    <row r="912" spans="2:2">
      <c r="B912" s="42">
        <v>1E-3</v>
      </c>
    </row>
    <row r="913" spans="2:2">
      <c r="B913" s="42">
        <v>-3.3000000000000002E-2</v>
      </c>
    </row>
    <row r="914" spans="2:2">
      <c r="B914" s="42">
        <v>-4.1000000000000002E-2</v>
      </c>
    </row>
    <row r="915" spans="2:2">
      <c r="B915" s="42">
        <v>-3.6999999999999998E-2</v>
      </c>
    </row>
    <row r="916" spans="2:2">
      <c r="B916" s="42">
        <v>-0.105</v>
      </c>
    </row>
    <row r="917" spans="2:2">
      <c r="B917" s="42">
        <v>-1.2999999999999999E-2</v>
      </c>
    </row>
    <row r="918" spans="2:2">
      <c r="B918" s="42">
        <v>0.19500000000000001</v>
      </c>
    </row>
    <row r="919" spans="2:2">
      <c r="B919" s="42">
        <v>1.7000000000000001E-2</v>
      </c>
    </row>
    <row r="920" spans="2:2">
      <c r="B920" s="42">
        <v>-3.0000000000000001E-3</v>
      </c>
    </row>
    <row r="921" spans="2:2">
      <c r="B921" s="42">
        <v>-0.13200000000000001</v>
      </c>
    </row>
    <row r="922" spans="2:2">
      <c r="B922" s="42">
        <v>-8.4000000000000005E-2</v>
      </c>
    </row>
    <row r="923" spans="2:2">
      <c r="B923" s="42">
        <v>-8.5000000000000006E-2</v>
      </c>
    </row>
    <row r="924" spans="2:2">
      <c r="B924" s="42">
        <v>1.2E-2</v>
      </c>
    </row>
    <row r="925" spans="2:2">
      <c r="B925" s="42">
        <v>8.7999999999999995E-2</v>
      </c>
    </row>
    <row r="926" spans="2:2">
      <c r="B926" s="42">
        <v>9.0999999999999998E-2</v>
      </c>
    </row>
    <row r="927" spans="2:2">
      <c r="B927" s="42">
        <v>0.26</v>
      </c>
    </row>
    <row r="928" spans="2:2">
      <c r="B928" s="42">
        <v>5.7000000000000002E-2</v>
      </c>
    </row>
    <row r="929" spans="2:2">
      <c r="B929" s="42">
        <v>-6.0999999999999999E-2</v>
      </c>
    </row>
    <row r="930" spans="2:2">
      <c r="B930" s="42">
        <v>9.5000000000000001E-2</v>
      </c>
    </row>
    <row r="931" spans="2:2">
      <c r="B931" s="42">
        <v>0.13300000000000001</v>
      </c>
    </row>
    <row r="932" spans="2:2">
      <c r="B932" s="42">
        <v>5.3999999999999999E-2</v>
      </c>
    </row>
    <row r="933" spans="2:2">
      <c r="B933" s="42">
        <v>-0.20499999999999999</v>
      </c>
    </row>
    <row r="934" spans="2:2">
      <c r="B934" s="42">
        <v>-0.188</v>
      </c>
    </row>
    <row r="935" spans="2:2">
      <c r="B935" s="42">
        <v>-0.222</v>
      </c>
    </row>
    <row r="936" spans="2:2">
      <c r="B936" s="42">
        <v>-0.23300000000000001</v>
      </c>
    </row>
    <row r="937" spans="2:2">
      <c r="B937" s="42">
        <v>-0.26900000000000002</v>
      </c>
    </row>
    <row r="938" spans="2:2">
      <c r="B938" s="42">
        <v>4.5999999999999999E-2</v>
      </c>
    </row>
    <row r="939" spans="2:2">
      <c r="B939" s="42">
        <v>6.2E-2</v>
      </c>
    </row>
    <row r="940" spans="2:2">
      <c r="B940" s="42">
        <v>0.16400000000000001</v>
      </c>
    </row>
    <row r="941" spans="2:2">
      <c r="B941" s="42">
        <v>0.32900000000000001</v>
      </c>
    </row>
    <row r="942" spans="2:2">
      <c r="B942" s="42">
        <v>0.28000000000000003</v>
      </c>
    </row>
    <row r="943" spans="2:2">
      <c r="B943" s="42">
        <v>-3.5999999999999997E-2</v>
      </c>
    </row>
    <row r="944" spans="2:2">
      <c r="B944" s="42">
        <v>-4.1000000000000002E-2</v>
      </c>
    </row>
    <row r="945" spans="2:2">
      <c r="B945" s="42">
        <v>-6.9000000000000006E-2</v>
      </c>
    </row>
    <row r="946" spans="2:2">
      <c r="B946" s="42">
        <v>1.7000000000000001E-2</v>
      </c>
    </row>
    <row r="947" spans="2:2">
      <c r="B947" s="42">
        <v>-0.1</v>
      </c>
    </row>
    <row r="948" spans="2:2">
      <c r="B948" s="42">
        <v>-0.115</v>
      </c>
    </row>
    <row r="949" spans="2:2">
      <c r="B949" s="42">
        <v>-3.5000000000000003E-2</v>
      </c>
    </row>
    <row r="950" spans="2:2">
      <c r="B950" s="42">
        <v>0.13400000000000001</v>
      </c>
    </row>
    <row r="951" spans="2:2">
      <c r="B951" s="42">
        <v>0.182</v>
      </c>
    </row>
    <row r="952" spans="2:2">
      <c r="B952" s="42">
        <v>-1.9E-2</v>
      </c>
    </row>
    <row r="953" spans="2:2">
      <c r="B953" s="42">
        <v>-2.3E-2</v>
      </c>
    </row>
    <row r="954" spans="2:2">
      <c r="B954" s="42">
        <v>-0.152</v>
      </c>
    </row>
    <row r="955" spans="2:2">
      <c r="B955" s="42">
        <v>4.9000000000000002E-2</v>
      </c>
    </row>
    <row r="956" spans="2:2">
      <c r="B956" s="42">
        <v>-1.4E-2</v>
      </c>
    </row>
    <row r="957" spans="2:2">
      <c r="B957" s="42">
        <v>2.8000000000000001E-2</v>
      </c>
    </row>
    <row r="958" spans="2:2">
      <c r="B958" s="42">
        <v>1.2E-2</v>
      </c>
    </row>
    <row r="959" spans="2:2">
      <c r="B959" s="42">
        <v>2.9000000000000001E-2</v>
      </c>
    </row>
    <row r="960" spans="2:2">
      <c r="B960" s="42">
        <v>5.1999999999999998E-2</v>
      </c>
    </row>
    <row r="961" spans="2:2">
      <c r="B961" s="42">
        <v>6.0000000000000001E-3</v>
      </c>
    </row>
    <row r="962" spans="2:2">
      <c r="B962" s="42">
        <v>-9.8000000000000004E-2</v>
      </c>
    </row>
    <row r="963" spans="2:2">
      <c r="B963" s="42">
        <v>-9.2999999999999999E-2</v>
      </c>
    </row>
    <row r="964" spans="2:2">
      <c r="B964" s="42">
        <v>-2.9000000000000001E-2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54"/>
  <sheetViews>
    <sheetView workbookViewId="0"/>
  </sheetViews>
  <sheetFormatPr defaultRowHeight="12.75"/>
  <cols>
    <col min="1" max="1" width="4.85546875" style="5" customWidth="1"/>
    <col min="2" max="2" width="102.42578125" style="5" customWidth="1"/>
    <col min="3" max="3" width="9.140625" style="5"/>
  </cols>
  <sheetData>
    <row r="1" spans="2:2" ht="30">
      <c r="B1" s="107" t="s">
        <v>185</v>
      </c>
    </row>
    <row r="52" spans="2:2" ht="30">
      <c r="B52" s="107" t="s">
        <v>186</v>
      </c>
    </row>
    <row r="103" spans="2:2" ht="30">
      <c r="B103" s="107" t="s">
        <v>187</v>
      </c>
    </row>
    <row r="154" spans="2:2" ht="30">
      <c r="B154" s="107" t="s">
        <v>188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Documentation</vt:lpstr>
      <vt:lpstr>Chart</vt:lpstr>
      <vt:lpstr>Data</vt:lpstr>
      <vt:lpstr>Statistics</vt:lpstr>
      <vt:lpstr>Input_Data</vt:lpstr>
      <vt:lpstr>Periodograms</vt:lpstr>
      <vt:lpstr>KyrBP</vt:lpstr>
      <vt:lpstr>VADM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2009-04-01T23:23:43Z</dcterms:created>
  <dcterms:modified xsi:type="dcterms:W3CDTF">2010-10-04T06:01:10Z</dcterms:modified>
</cp:coreProperties>
</file>